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<sst xmlns="http://schemas.openxmlformats.org/spreadsheetml/2006/main" count="4120" uniqueCount="2522">
  <si>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</si>
  <si>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</si>
  <si>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QG072</t>
  </si>
  <si>
    <t>Plate</t>
  </si>
  <si>
    <t>Position</t>
  </si>
  <si>
    <t>Catalog # of Primer</t>
  </si>
  <si>
    <t>Accession No. of Gene</t>
  </si>
  <si>
    <t>Symbol</t>
  </si>
  <si>
    <t>Plate 1</t>
  </si>
  <si>
    <t>A01</t>
  </si>
  <si>
    <t>HQP018175</t>
  </si>
  <si>
    <t>NM_000546</t>
  </si>
  <si>
    <t>TP53</t>
  </si>
  <si>
    <t>A02</t>
  </si>
  <si>
    <t>HQP018141</t>
  </si>
  <si>
    <t>NM_000594</t>
  </si>
  <si>
    <t>TNF</t>
  </si>
  <si>
    <t>A03</t>
  </si>
  <si>
    <t>HQP008757</t>
  </si>
  <si>
    <t>NM_000410</t>
  </si>
  <si>
    <t>HFE</t>
  </si>
  <si>
    <t>A04</t>
  </si>
  <si>
    <t>HQP011547</t>
  </si>
  <si>
    <t>NM_005957</t>
  </si>
  <si>
    <t>MTHFR</t>
  </si>
  <si>
    <t>A05</t>
  </si>
  <si>
    <t>HQP009685</t>
  </si>
  <si>
    <t>NM_000572</t>
  </si>
  <si>
    <t>IL10</t>
  </si>
  <si>
    <t>A06</t>
  </si>
  <si>
    <t>HQP009641</t>
  </si>
  <si>
    <t>NM_000576</t>
  </si>
  <si>
    <t>IL1B</t>
  </si>
  <si>
    <t>A07</t>
  </si>
  <si>
    <t>HQP001136</t>
  </si>
  <si>
    <t>NM_000015</t>
  </si>
  <si>
    <t>NAT2</t>
  </si>
  <si>
    <t>A08</t>
  </si>
  <si>
    <t>HQP018562</t>
  </si>
  <si>
    <t>NM_006297</t>
  </si>
  <si>
    <t>XRCC1</t>
  </si>
  <si>
    <t>A09</t>
  </si>
  <si>
    <t>HQP018044</t>
  </si>
  <si>
    <t>NM_000660</t>
  </si>
  <si>
    <t>TGFB1</t>
  </si>
  <si>
    <t>A10</t>
  </si>
  <si>
    <t>HQP013581</t>
  </si>
  <si>
    <t>NM_019077</t>
  </si>
  <si>
    <t>UGT1A7</t>
  </si>
  <si>
    <t>A11</t>
  </si>
  <si>
    <t>HQP003817</t>
  </si>
  <si>
    <t>NM_000773</t>
  </si>
  <si>
    <t>CYP2E1</t>
  </si>
  <si>
    <t>A12</t>
  </si>
  <si>
    <t>HQP003772</t>
  </si>
  <si>
    <t>NM_000499</t>
  </si>
  <si>
    <t>CYP1A1</t>
  </si>
  <si>
    <t>B01</t>
  </si>
  <si>
    <t>HQP054047</t>
  </si>
  <si>
    <t>BC008403</t>
  </si>
  <si>
    <t>HLA-DRB1</t>
  </si>
  <si>
    <t>B02</t>
  </si>
  <si>
    <t>HQP009670</t>
  </si>
  <si>
    <t>NM_000600</t>
  </si>
  <si>
    <t>IL6</t>
  </si>
  <si>
    <t>B03</t>
  </si>
  <si>
    <t>HQP011263</t>
  </si>
  <si>
    <t>NM_004994</t>
  </si>
  <si>
    <t>MMP9</t>
  </si>
  <si>
    <t>B04</t>
  </si>
  <si>
    <t>HQP011135</t>
  </si>
  <si>
    <t>NM_002392</t>
  </si>
  <si>
    <t>MDM2</t>
  </si>
  <si>
    <t>B05</t>
  </si>
  <si>
    <t>HQP009718</t>
  </si>
  <si>
    <t>NM_001562</t>
  </si>
  <si>
    <t>IL18</t>
  </si>
  <si>
    <t>B06</t>
  </si>
  <si>
    <t>HQP005087</t>
  </si>
  <si>
    <t>NM_000690</t>
  </si>
  <si>
    <t>ALDH2</t>
  </si>
  <si>
    <t>B07</t>
  </si>
  <si>
    <t>HQP004948</t>
  </si>
  <si>
    <t>NM_000120</t>
  </si>
  <si>
    <t>EPHX1</t>
  </si>
  <si>
    <t>B08</t>
  </si>
  <si>
    <t>HQP004599</t>
  </si>
  <si>
    <t>NM_001963</t>
  </si>
  <si>
    <t>EGF</t>
  </si>
  <si>
    <t>B09</t>
  </si>
  <si>
    <t>HQP023467</t>
  </si>
  <si>
    <t>NM_000662</t>
  </si>
  <si>
    <t>NAT1</t>
  </si>
  <si>
    <t>B10</t>
  </si>
  <si>
    <t>HQP018556</t>
  </si>
  <si>
    <t>NM_004628</t>
  </si>
  <si>
    <t>XPC</t>
  </si>
  <si>
    <t>B11</t>
  </si>
  <si>
    <t>HQP017616</t>
  </si>
  <si>
    <t>NM_000636</t>
  </si>
  <si>
    <t>SOD2</t>
  </si>
  <si>
    <t>B12</t>
  </si>
  <si>
    <t>HQP016670</t>
  </si>
  <si>
    <t>NM_001033886</t>
  </si>
  <si>
    <t>CXCL12</t>
  </si>
  <si>
    <t>C01</t>
  </si>
  <si>
    <t>HQP016204</t>
  </si>
  <si>
    <t>NM_053056</t>
  </si>
  <si>
    <t>CCND1</t>
  </si>
  <si>
    <t>C02</t>
  </si>
  <si>
    <t>HQP011257</t>
  </si>
  <si>
    <t>NM_002422</t>
  </si>
  <si>
    <t>MMP3</t>
  </si>
  <si>
    <t>C03</t>
  </si>
  <si>
    <t>HQP011255</t>
  </si>
  <si>
    <t>NM_002421</t>
  </si>
  <si>
    <t>MMP1</t>
  </si>
  <si>
    <t>C04</t>
  </si>
  <si>
    <t>HQP009801</t>
  </si>
  <si>
    <t>NM_000044</t>
  </si>
  <si>
    <t>AR</t>
  </si>
  <si>
    <t>C05</t>
  </si>
  <si>
    <t>HQP009692</t>
  </si>
  <si>
    <t>NM_000882</t>
  </si>
  <si>
    <t>IL12A</t>
  </si>
  <si>
    <t>C06</t>
  </si>
  <si>
    <t>HQP009645</t>
  </si>
  <si>
    <t>NM_000577</t>
  </si>
  <si>
    <t>IL1RN</t>
  </si>
  <si>
    <t>C07</t>
  </si>
  <si>
    <t>HQP004605</t>
  </si>
  <si>
    <t>NM_005228</t>
  </si>
  <si>
    <t>EGFR</t>
  </si>
  <si>
    <t>C08</t>
  </si>
  <si>
    <t>HQP002671</t>
  </si>
  <si>
    <t>NM_000754</t>
  </si>
  <si>
    <t>COMT</t>
  </si>
  <si>
    <t>C09</t>
  </si>
  <si>
    <t>HQP013597</t>
  </si>
  <si>
    <t>NM_021027</t>
  </si>
  <si>
    <t>UGT1A9</t>
  </si>
  <si>
    <t>C10</t>
  </si>
  <si>
    <t>HQP023354</t>
  </si>
  <si>
    <t>NM_001254</t>
  </si>
  <si>
    <t>CDC6</t>
  </si>
  <si>
    <t>C11</t>
  </si>
  <si>
    <t>HQP018802</t>
  </si>
  <si>
    <t>NM_001008540</t>
  </si>
  <si>
    <t>CXCR4</t>
  </si>
  <si>
    <t>C12</t>
  </si>
  <si>
    <t>HQP018475</t>
  </si>
  <si>
    <t>NM_001025366</t>
  </si>
  <si>
    <t>VEGFA</t>
  </si>
  <si>
    <t>D01</t>
  </si>
  <si>
    <t>HQP018342</t>
  </si>
  <si>
    <t>NM_001071</t>
  </si>
  <si>
    <t>TYMS</t>
  </si>
  <si>
    <t>D02</t>
  </si>
  <si>
    <t>HQP011810</t>
  </si>
  <si>
    <t>NM_020529</t>
  </si>
  <si>
    <t>NFKBIA</t>
  </si>
  <si>
    <t>D03</t>
  </si>
  <si>
    <t>HQP011807</t>
  </si>
  <si>
    <t>NM_003998</t>
  </si>
  <si>
    <t>NFKB1</t>
  </si>
  <si>
    <t>D04</t>
  </si>
  <si>
    <t>HQP011309</t>
  </si>
  <si>
    <t>NM_000250</t>
  </si>
  <si>
    <t>MPO</t>
  </si>
  <si>
    <t>D05</t>
  </si>
  <si>
    <t>HQP011256</t>
  </si>
  <si>
    <t>NM_004530</t>
  </si>
  <si>
    <t>MMP2</t>
  </si>
  <si>
    <t>D06</t>
  </si>
  <si>
    <t>HQP010133</t>
  </si>
  <si>
    <t>NM_004985</t>
  </si>
  <si>
    <t>KRAS</t>
  </si>
  <si>
    <t>D07</t>
  </si>
  <si>
    <t>HQP009662</t>
  </si>
  <si>
    <t>NM_000589</t>
  </si>
  <si>
    <t>IL4</t>
  </si>
  <si>
    <t>D08</t>
  </si>
  <si>
    <t>HQP009518</t>
  </si>
  <si>
    <t>NM_000618</t>
  </si>
  <si>
    <t>IGF1</t>
  </si>
  <si>
    <t>D09</t>
  </si>
  <si>
    <t>HQP009458</t>
  </si>
  <si>
    <t>NM_000629</t>
  </si>
  <si>
    <t>IFNAR1</t>
  </si>
  <si>
    <t>D10</t>
  </si>
  <si>
    <t>HQP008483</t>
  </si>
  <si>
    <t>NM_000849</t>
  </si>
  <si>
    <t>GSTM3</t>
  </si>
  <si>
    <t>D11</t>
  </si>
  <si>
    <t>HQP004976</t>
  </si>
  <si>
    <t>NM_000400</t>
  </si>
  <si>
    <t>ERCC2</t>
  </si>
  <si>
    <t>D12</t>
  </si>
  <si>
    <t>HQP003888</t>
  </si>
  <si>
    <t>NM_000102</t>
  </si>
  <si>
    <t>CYP17A1</t>
  </si>
  <si>
    <t>E01</t>
  </si>
  <si>
    <t>HQP003814</t>
  </si>
  <si>
    <t>NM_000106</t>
  </si>
  <si>
    <t>CYP2D6</t>
  </si>
  <si>
    <t>E02</t>
  </si>
  <si>
    <t>HQP003809</t>
  </si>
  <si>
    <t>NM_000769</t>
  </si>
  <si>
    <t>CYP2C19</t>
  </si>
  <si>
    <t>E03</t>
  </si>
  <si>
    <t>HQP003775</t>
  </si>
  <si>
    <t>NM_000104</t>
  </si>
  <si>
    <t>CYP1B1</t>
  </si>
  <si>
    <t>E04</t>
  </si>
  <si>
    <t>HQP003499</t>
  </si>
  <si>
    <t>NM_001037631</t>
  </si>
  <si>
    <t>CTLA4</t>
  </si>
  <si>
    <t>E05</t>
  </si>
  <si>
    <t>HQP002210</t>
  </si>
  <si>
    <t>NM_000579</t>
  </si>
  <si>
    <t>CCR5</t>
  </si>
  <si>
    <t>E06</t>
  </si>
  <si>
    <t>HQP012021</t>
  </si>
  <si>
    <t>NM_002542</t>
  </si>
  <si>
    <t>OGG1</t>
  </si>
  <si>
    <t>E07</t>
  </si>
  <si>
    <t>HQP004985</t>
  </si>
  <si>
    <t>NM_000123</t>
  </si>
  <si>
    <t>ERCC5</t>
  </si>
  <si>
    <t>E08</t>
  </si>
  <si>
    <t>HQP004414</t>
  </si>
  <si>
    <t>NM_006892</t>
  </si>
  <si>
    <t>DNMT3B</t>
  </si>
  <si>
    <t>E09</t>
  </si>
  <si>
    <t>HQP004317</t>
  </si>
  <si>
    <t>NM_000903</t>
  </si>
  <si>
    <t>NQO1</t>
  </si>
  <si>
    <t>E10</t>
  </si>
  <si>
    <t>HQP054684</t>
  </si>
  <si>
    <t>NM_001033</t>
  </si>
  <si>
    <t>RRM1</t>
  </si>
  <si>
    <t>E11</t>
  </si>
  <si>
    <t>HQP053978</t>
  </si>
  <si>
    <t>NM_001300</t>
  </si>
  <si>
    <t>KLF6</t>
  </si>
  <si>
    <t>E12</t>
  </si>
  <si>
    <t>HQP053916</t>
  </si>
  <si>
    <t>NM_001076</t>
  </si>
  <si>
    <t>UGT2B15</t>
  </si>
  <si>
    <t>F01</t>
  </si>
  <si>
    <t>HQP023466</t>
  </si>
  <si>
    <t>NM_004360</t>
  </si>
  <si>
    <t>CDH1</t>
  </si>
  <si>
    <t>F02</t>
  </si>
  <si>
    <t>HQP023284</t>
  </si>
  <si>
    <t>NM_014805</t>
  </si>
  <si>
    <t>EPM2AIP1</t>
  </si>
  <si>
    <t>F03</t>
  </si>
  <si>
    <t>HQP023237</t>
  </si>
  <si>
    <t>NM_014779</t>
  </si>
  <si>
    <t>TSC22D2</t>
  </si>
  <si>
    <t>F04</t>
  </si>
  <si>
    <t>HQP023168</t>
  </si>
  <si>
    <t>NM_004356</t>
  </si>
  <si>
    <t>CD81</t>
  </si>
  <si>
    <t>F05</t>
  </si>
  <si>
    <t>HQP023134</t>
  </si>
  <si>
    <t>NM_014707</t>
  </si>
  <si>
    <t>HDAC9</t>
  </si>
  <si>
    <t>F06</t>
  </si>
  <si>
    <t>HQP023005</t>
  </si>
  <si>
    <t>NM_001778</t>
  </si>
  <si>
    <t>CD48</t>
  </si>
  <si>
    <t>F07</t>
  </si>
  <si>
    <t>HQP022764</t>
  </si>
  <si>
    <t>NM_004832</t>
  </si>
  <si>
    <t>GSTO1</t>
  </si>
  <si>
    <t>F08</t>
  </si>
  <si>
    <t>HQP022722</t>
  </si>
  <si>
    <t>NM_005191</t>
  </si>
  <si>
    <t>CD80</t>
  </si>
  <si>
    <t>F09</t>
  </si>
  <si>
    <t>HQP022680</t>
  </si>
  <si>
    <t>NM_004810</t>
  </si>
  <si>
    <t>GRAP2</t>
  </si>
  <si>
    <t>F10</t>
  </si>
  <si>
    <t>HQP022575</t>
  </si>
  <si>
    <t>NM_130785</t>
  </si>
  <si>
    <t>TPTE2</t>
  </si>
  <si>
    <t>F11</t>
  </si>
  <si>
    <t>HQP022238</t>
  </si>
  <si>
    <t>NM_004720</t>
  </si>
  <si>
    <t>EDG4</t>
  </si>
  <si>
    <t>F12</t>
  </si>
  <si>
    <t>HQP022063</t>
  </si>
  <si>
    <t>NM_001037334</t>
  </si>
  <si>
    <t>USP14</t>
  </si>
  <si>
    <t>G01</t>
  </si>
  <si>
    <t>HQP021995</t>
  </si>
  <si>
    <t>NM_005443</t>
  </si>
  <si>
    <t>PAPSS1</t>
  </si>
  <si>
    <t>G02</t>
  </si>
  <si>
    <t>HQP021865</t>
  </si>
  <si>
    <t>NM_005679</t>
  </si>
  <si>
    <t>TAF1C</t>
  </si>
  <si>
    <t>G03</t>
  </si>
  <si>
    <t>HQP021754</t>
  </si>
  <si>
    <t>NM_001759</t>
  </si>
  <si>
    <t>CCND2</t>
  </si>
  <si>
    <t>G04</t>
  </si>
  <si>
    <t>HQP021752</t>
  </si>
  <si>
    <t>NM_003939</t>
  </si>
  <si>
    <t>BTRC</t>
  </si>
  <si>
    <t>G05</t>
  </si>
  <si>
    <t>HQP021612</t>
  </si>
  <si>
    <t>NM_003883</t>
  </si>
  <si>
    <t>HDAC3</t>
  </si>
  <si>
    <t>G06</t>
  </si>
  <si>
    <t>HQP020843</t>
  </si>
  <si>
    <t>NM_032562</t>
  </si>
  <si>
    <t>PLA2G12B</t>
  </si>
  <si>
    <t>G07</t>
  </si>
  <si>
    <t>HQP020394</t>
  </si>
  <si>
    <t>NM_032019</t>
  </si>
  <si>
    <t>HDAC10</t>
  </si>
  <si>
    <t>G08</t>
  </si>
  <si>
    <t>HQP020331</t>
  </si>
  <si>
    <t>NM_001013836</t>
  </si>
  <si>
    <t>MAD1L1</t>
  </si>
  <si>
    <t>G09</t>
  </si>
  <si>
    <t>HQP019650</t>
  </si>
  <si>
    <t>NM_005436</t>
  </si>
  <si>
    <t>CCDC6</t>
  </si>
  <si>
    <t>G10</t>
  </si>
  <si>
    <t>HQP019452</t>
  </si>
  <si>
    <t>NM_001742</t>
  </si>
  <si>
    <t>CALCR</t>
  </si>
  <si>
    <t>G11</t>
  </si>
  <si>
    <t>HQP018768</t>
  </si>
  <si>
    <t>NM_001954</t>
  </si>
  <si>
    <t>DDR1</t>
  </si>
  <si>
    <t>G12</t>
  </si>
  <si>
    <t>HQP018564</t>
  </si>
  <si>
    <t>NM_005432</t>
  </si>
  <si>
    <t>XRCC3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</si>
  <si>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</si>
  <si>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</si>
  <si>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</si>
  <si>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</si>
  <si>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</si>
  <si>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</si>
  <si>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</si>
  <si>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</si>
  <si>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</si>
  <si>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</si>
  <si>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</si>
  <si>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</si>
  <si>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</si>
  <si>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</si>
  <si>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</si>
  <si>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</si>
  <si>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</si>
  <si>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</si>
  <si>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</si>
  <si>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</si>
  <si>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</si>
  <si>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</si>
  <si>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</si>
  <si>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</si>
  <si>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</si>
  <si>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</si>
  <si>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</si>
  <si>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</si>
  <si>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</si>
  <si>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</si>
  <si>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</si>
  <si>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</si>
  <si>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</si>
  <si>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</si>
  <si>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HQP018474</t>
  </si>
  <si>
    <t>NM_000376</t>
  </si>
  <si>
    <t>VDR</t>
  </si>
  <si>
    <t>HQP018418</t>
  </si>
  <si>
    <t>NM_001074</t>
  </si>
  <si>
    <t>UGT2B7</t>
  </si>
  <si>
    <t>HQP018276</t>
  </si>
  <si>
    <t>NM_000716</t>
  </si>
  <si>
    <t>C4BPB</t>
  </si>
  <si>
    <t>HQP018246</t>
  </si>
  <si>
    <t>NM_007118</t>
  </si>
  <si>
    <t>TRIO</t>
  </si>
  <si>
    <t>HQP018237</t>
  </si>
  <si>
    <t>NM_004620</t>
  </si>
  <si>
    <t>TRAF6</t>
  </si>
  <si>
    <t>HQP018127</t>
  </si>
  <si>
    <t>NM_003273</t>
  </si>
  <si>
    <t>TM7SF2</t>
  </si>
  <si>
    <t>HQP018045</t>
  </si>
  <si>
    <t>NM_001042454</t>
  </si>
  <si>
    <t>TGFB1I1</t>
  </si>
  <si>
    <t>HQP018016</t>
  </si>
  <si>
    <t>NM_005652</t>
  </si>
  <si>
    <t>TERF2</t>
  </si>
  <si>
    <t>HQP018014</t>
  </si>
  <si>
    <t>NM_003218</t>
  </si>
  <si>
    <t>TERF1</t>
  </si>
  <si>
    <t>HQP017767</t>
  </si>
  <si>
    <t>NM_003150</t>
  </si>
  <si>
    <t>STAT3</t>
  </si>
  <si>
    <t>HQP017764</t>
  </si>
  <si>
    <t>NM_007315</t>
  </si>
  <si>
    <t>STAT1</t>
  </si>
  <si>
    <t>HQP017733</t>
  </si>
  <si>
    <t>NM_004333</t>
  </si>
  <si>
    <t>BRAF</t>
  </si>
  <si>
    <t>HQP017705</t>
  </si>
  <si>
    <t>NM_004599</t>
  </si>
  <si>
    <t>SREBF2</t>
  </si>
  <si>
    <t>HQP017701</t>
  </si>
  <si>
    <t>NM_005989</t>
  </si>
  <si>
    <t>AKR1D1</t>
  </si>
  <si>
    <t>HQP017653</t>
  </si>
  <si>
    <t>NM_003118</t>
  </si>
  <si>
    <t>SPARC</t>
  </si>
  <si>
    <t>HQP017647</t>
  </si>
  <si>
    <t>NM_003113</t>
  </si>
  <si>
    <t>SP100</t>
  </si>
  <si>
    <t>HQP017498</t>
  </si>
  <si>
    <t>NM_003062</t>
  </si>
  <si>
    <t>SLIT3</t>
  </si>
  <si>
    <t>HQP017124</t>
  </si>
  <si>
    <t>NM_022743</t>
  </si>
  <si>
    <t>SMYD3</t>
  </si>
  <si>
    <t>HQP016694</t>
  </si>
  <si>
    <t>NM_001035511</t>
  </si>
  <si>
    <t>SDHC</t>
  </si>
  <si>
    <t>HQP016626</t>
  </si>
  <si>
    <t>NM_002985</t>
  </si>
  <si>
    <t>CCL5</t>
  </si>
  <si>
    <t>HQP016621</t>
  </si>
  <si>
    <t>NM_002982</t>
  </si>
  <si>
    <t>CCL2</t>
  </si>
  <si>
    <t>HQP016561</t>
  </si>
  <si>
    <t>NM_005622</t>
  </si>
  <si>
    <t>ACSM3</t>
  </si>
  <si>
    <t>HQP016284</t>
  </si>
  <si>
    <t>NM_012421</t>
  </si>
  <si>
    <t>RLF</t>
  </si>
  <si>
    <t>HQP016225</t>
  </si>
  <si>
    <t>NM_002914</t>
  </si>
  <si>
    <t>RFC2</t>
  </si>
  <si>
    <t>HQP016212</t>
  </si>
  <si>
    <t>NM_000657</t>
  </si>
  <si>
    <t>BCL2</t>
  </si>
  <si>
    <t>HQP016131</t>
  </si>
  <si>
    <t>NM_000321</t>
  </si>
  <si>
    <t>RB1</t>
  </si>
  <si>
    <t>HQP016087</t>
  </si>
  <si>
    <t>NM_134424</t>
  </si>
  <si>
    <t>RAD52</t>
  </si>
  <si>
    <t>HQP015598</t>
  </si>
  <si>
    <t>NM_000963</t>
  </si>
  <si>
    <t>PTGS2</t>
  </si>
  <si>
    <t>HQP015530</t>
  </si>
  <si>
    <t>NM_000264</t>
  </si>
  <si>
    <t>PTCH1</t>
  </si>
  <si>
    <t>HQP015311</t>
  </si>
  <si>
    <t>NM_002800</t>
  </si>
  <si>
    <t>PSMB9</t>
  </si>
  <si>
    <t>HQP015059</t>
  </si>
  <si>
    <t>NM_000313</t>
  </si>
  <si>
    <t>PROS1</t>
  </si>
  <si>
    <t>HQP014847</t>
  </si>
  <si>
    <t>NM_006259</t>
  </si>
  <si>
    <t>PRKG2</t>
  </si>
  <si>
    <t>HQP013682</t>
  </si>
  <si>
    <t>NM_017589</t>
  </si>
  <si>
    <t>BTG4</t>
  </si>
  <si>
    <t>HQP013616</t>
  </si>
  <si>
    <t>NM_019093</t>
  </si>
  <si>
    <t>UGT1A3</t>
  </si>
  <si>
    <t>HQP013614</t>
  </si>
  <si>
    <t>NM_007120</t>
  </si>
  <si>
    <t>UGT1A4</t>
  </si>
  <si>
    <t>HQP013583</t>
  </si>
  <si>
    <t>NM_205862</t>
  </si>
  <si>
    <t>UGT1A6</t>
  </si>
  <si>
    <t>HQP013579</t>
  </si>
  <si>
    <t>NM_019075</t>
  </si>
  <si>
    <t>UGT1A10</t>
  </si>
  <si>
    <t>HQP013493</t>
  </si>
  <si>
    <t>NM_000940</t>
  </si>
  <si>
    <t>PON3</t>
  </si>
  <si>
    <t>HQP013459</t>
  </si>
  <si>
    <t>NM_005035</t>
  </si>
  <si>
    <t>POLRMT</t>
  </si>
  <si>
    <t>HQP013416</t>
  </si>
  <si>
    <t>NM_001018111</t>
  </si>
  <si>
    <t>PODXL</t>
  </si>
  <si>
    <t>HQP013257</t>
  </si>
  <si>
    <t>NM_000301</t>
  </si>
  <si>
    <t>PLG</t>
  </si>
  <si>
    <t>HQP013240</t>
  </si>
  <si>
    <t>NM_002661</t>
  </si>
  <si>
    <t>PLCG2</t>
  </si>
  <si>
    <t>HQP013181</t>
  </si>
  <si>
    <t>NM_000298</t>
  </si>
  <si>
    <t>PKLR</t>
  </si>
  <si>
    <t>HQP013122</t>
  </si>
  <si>
    <t>NM_000295</t>
  </si>
  <si>
    <t>SERPINA1</t>
  </si>
  <si>
    <t>HQP013100</t>
  </si>
  <si>
    <t>NM_000927</t>
  </si>
  <si>
    <t>ABCB1</t>
  </si>
  <si>
    <t>HQP013088</t>
  </si>
  <si>
    <t>NM_002631</t>
  </si>
  <si>
    <t>PGD</t>
  </si>
  <si>
    <t>HQP012155</t>
  </si>
  <si>
    <t>NM_002575</t>
  </si>
  <si>
    <t>SERPINB2</t>
  </si>
  <si>
    <t>HQP012154</t>
  </si>
  <si>
    <t>NM_000602</t>
  </si>
  <si>
    <t>SERPINE1</t>
  </si>
  <si>
    <t>HQP011866</t>
  </si>
  <si>
    <t>NM_000625</t>
  </si>
  <si>
    <t>NOS2A</t>
  </si>
  <si>
    <t>HQP011808</t>
  </si>
  <si>
    <t>NM_001077493</t>
  </si>
  <si>
    <t>NFKB2</t>
  </si>
  <si>
    <t>HQP011597</t>
  </si>
  <si>
    <t>NM_002467</t>
  </si>
  <si>
    <t>MYC</t>
  </si>
  <si>
    <t>HQP011582</t>
  </si>
  <si>
    <t>NM_002462</t>
  </si>
  <si>
    <t>MX1</t>
  </si>
  <si>
    <t>HQP011555</t>
  </si>
  <si>
    <t>NM_002454</t>
  </si>
  <si>
    <t>MTRR</t>
  </si>
  <si>
    <t>HQP011537</t>
  </si>
  <si>
    <t>NM_005952</t>
  </si>
  <si>
    <t>MT1X</t>
  </si>
  <si>
    <t>HQP011491</t>
  </si>
  <si>
    <t>NM_000251</t>
  </si>
  <si>
    <t>MSH2</t>
  </si>
  <si>
    <t>HQP011325</t>
  </si>
  <si>
    <t>NM_019899</t>
  </si>
  <si>
    <t>ABCC1</t>
  </si>
  <si>
    <t>HQP011266</t>
  </si>
  <si>
    <t>NM_002426</t>
  </si>
  <si>
    <t>MMP12</t>
  </si>
  <si>
    <t>HQP011262</t>
  </si>
  <si>
    <t>NM_002424</t>
  </si>
  <si>
    <t>MMP8</t>
  </si>
  <si>
    <t>HQP011235</t>
  </si>
  <si>
    <t>NM_000249</t>
  </si>
  <si>
    <t>MLH1</t>
  </si>
  <si>
    <t>HQP011211</t>
  </si>
  <si>
    <t>NM_000246</t>
  </si>
  <si>
    <t>CIITA</t>
  </si>
  <si>
    <t>HQP010913</t>
  </si>
  <si>
    <t>NM_000428</t>
  </si>
  <si>
    <t>LTBP2</t>
  </si>
  <si>
    <t>HQP010626</t>
  </si>
  <si>
    <t>NM_000236</t>
  </si>
  <si>
    <t>LIPC</t>
  </si>
  <si>
    <t>HQP010099</t>
  </si>
  <si>
    <t>NM_000222</t>
  </si>
  <si>
    <t>KIT</t>
  </si>
  <si>
    <t>HQP010095</t>
  </si>
  <si>
    <t>NM_013289</t>
  </si>
  <si>
    <t>KIR3DL1</t>
  </si>
  <si>
    <t>HQP010092</t>
  </si>
  <si>
    <t>NM_012313</t>
  </si>
  <si>
    <t>KIR2DS3</t>
  </si>
  <si>
    <t>HQP010089</t>
  </si>
  <si>
    <t>NM_002255</t>
  </si>
  <si>
    <t>KIR2DL4</t>
  </si>
  <si>
    <t>HQP010086</t>
  </si>
  <si>
    <t>NM_015868</t>
  </si>
  <si>
    <t>KIR2DL3</t>
  </si>
  <si>
    <t>HQP010083</t>
  </si>
  <si>
    <t>NM_014218</t>
  </si>
  <si>
    <t>KIR2DL1</t>
  </si>
  <si>
    <t>HQP010070</t>
  </si>
  <si>
    <t>NM_002253</t>
  </si>
  <si>
    <t>KDR</t>
  </si>
  <si>
    <t>HQP010005</t>
  </si>
  <si>
    <t>NM_002239</t>
  </si>
  <si>
    <t>KCNJ3</t>
  </si>
  <si>
    <t>HQP009849</t>
  </si>
  <si>
    <t>NM_002227</t>
  </si>
  <si>
    <t>JAK1</t>
  </si>
  <si>
    <t>HQP009808</t>
  </si>
  <si>
    <t>NM_002210</t>
  </si>
  <si>
    <t>ITGAV</t>
  </si>
  <si>
    <t>HQP009803</t>
  </si>
  <si>
    <t>NM_002207</t>
  </si>
  <si>
    <t>ITGA9</t>
  </si>
  <si>
    <t>HQP009749</t>
  </si>
  <si>
    <t>NM_000207</t>
  </si>
  <si>
    <t>INS</t>
  </si>
  <si>
    <t>HQP009746</t>
  </si>
  <si>
    <t>NM_001565</t>
  </si>
  <si>
    <t>CXCL10</t>
  </si>
  <si>
    <t>HQP009726</t>
  </si>
  <si>
    <t>NM_005536</t>
  </si>
  <si>
    <t>IMPA1</t>
  </si>
  <si>
    <t>HQP009694</t>
  </si>
  <si>
    <t>NM_005535</t>
  </si>
  <si>
    <t>IL12RB1</t>
  </si>
  <si>
    <t>HQP009678</t>
  </si>
  <si>
    <t>NM_000584</t>
  </si>
  <si>
    <t>IL8</t>
  </si>
  <si>
    <t>HQP009671</t>
  </si>
  <si>
    <t>NM_000639</t>
  </si>
  <si>
    <t>FASLG</t>
  </si>
  <si>
    <t>HQP009658</t>
  </si>
  <si>
    <t>NM_000878</t>
  </si>
  <si>
    <t>IL2RB</t>
  </si>
  <si>
    <t>HQP009649</t>
  </si>
  <si>
    <t>NM_000586</t>
  </si>
  <si>
    <t>IL2</t>
  </si>
  <si>
    <t>HQP009640</t>
  </si>
  <si>
    <t>NM_000575</t>
  </si>
  <si>
    <t>IL1A</t>
  </si>
  <si>
    <t>HQP009555</t>
  </si>
  <si>
    <t>NM_002178</t>
  </si>
  <si>
    <t>IGFBP6</t>
  </si>
  <si>
    <t>HQP009544</t>
  </si>
  <si>
    <t>NM_000598</t>
  </si>
  <si>
    <t>IGFBP3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</si>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</sst>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cellStyleXfs>
  <cellXfs count="185">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0518630"/>
        <c:axId val="52014487"/>
      </c:barChart>
      <c:catAx>
        <c:axId val="5051863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2014487"/>
        <c:crosses val="autoZero"/>
        <c:auto val="1"/>
        <c:lblOffset val="100"/>
        <c:tickLblSkip val="1"/>
        <c:noMultiLvlLbl val="0"/>
      </c:catAx>
      <c:valAx>
        <c:axId val="5201448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051863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65477200"/>
        <c:axId val="52423889"/>
      </c:barChart>
      <c:catAx>
        <c:axId val="654772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2423889"/>
        <c:crosses val="autoZero"/>
        <c:auto val="1"/>
        <c:lblOffset val="100"/>
        <c:tickLblSkip val="1"/>
        <c:noMultiLvlLbl val="0"/>
      </c:catAx>
      <c:valAx>
        <c:axId val="5242388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547720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2052954"/>
        <c:axId val="18476587"/>
      </c:barChart>
      <c:catAx>
        <c:axId val="205295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8476587"/>
        <c:crosses val="autoZero"/>
        <c:auto val="1"/>
        <c:lblOffset val="100"/>
        <c:tickLblSkip val="1"/>
        <c:noMultiLvlLbl val="1"/>
      </c:catAx>
      <c:valAx>
        <c:axId val="1847658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5295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2071556"/>
        <c:axId val="20208549"/>
      </c:scatterChart>
      <c:valAx>
        <c:axId val="3207155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0208549"/>
        <c:crossesAt val="1.00000000000002E-12"/>
        <c:crossBetween val="midCat"/>
        <c:dispUnits/>
        <c:majorUnit val="10"/>
        <c:minorUnit val="10"/>
      </c:valAx>
      <c:valAx>
        <c:axId val="2020854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2071556"/>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7659214"/>
        <c:axId val="26279743"/>
      </c:scatterChart>
      <c:valAx>
        <c:axId val="4765921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279743"/>
        <c:crosses val="max"/>
        <c:crossBetween val="midCat"/>
        <c:dispUnits/>
        <c:majorUnit val="2"/>
        <c:minorUnit val="0.2"/>
      </c:valAx>
      <c:valAx>
        <c:axId val="2627974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65921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0025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5" sqref="N15"/>
    </sheetView>
  </sheetViews>
  <sheetFormatPr defaultColWidth="9.00390625" defaultRowHeight="12.75"/>
  <sheetData>
    <row r="1" ht="15" customHeight="1"/>
    <row r="2" spans="1:12" ht="15" customHeight="1">
      <c r="A2" s="176" t="s">
        <v>0</v>
      </c>
      <c r="B2" s="177"/>
      <c r="C2" s="177"/>
      <c r="D2" s="177"/>
      <c r="E2" s="177"/>
      <c r="F2" s="177"/>
      <c r="G2" s="177"/>
      <c r="H2" s="177"/>
      <c r="I2" s="177"/>
      <c r="J2" s="177"/>
      <c r="K2" s="177"/>
      <c r="L2" s="182"/>
    </row>
    <row r="3" spans="1:12" s="150" customFormat="1" ht="45" customHeight="1">
      <c r="A3" s="178"/>
      <c r="B3" s="179"/>
      <c r="C3" s="179"/>
      <c r="D3" s="179"/>
      <c r="E3" s="179"/>
      <c r="F3" s="179"/>
      <c r="G3" s="179"/>
      <c r="H3" s="179"/>
      <c r="I3" s="179"/>
      <c r="J3" s="179"/>
      <c r="K3" s="179"/>
      <c r="L3" s="183"/>
    </row>
    <row r="4" spans="1:12" ht="12" customHeight="1">
      <c r="A4" s="178"/>
      <c r="B4" s="179"/>
      <c r="C4" s="179"/>
      <c r="D4" s="179"/>
      <c r="E4" s="179"/>
      <c r="F4" s="179"/>
      <c r="G4" s="179"/>
      <c r="H4" s="179"/>
      <c r="I4" s="179"/>
      <c r="J4" s="179"/>
      <c r="K4" s="179"/>
      <c r="L4" s="183"/>
    </row>
    <row r="5" spans="1:12" ht="12" customHeight="1">
      <c r="A5" s="178"/>
      <c r="B5" s="179"/>
      <c r="C5" s="179"/>
      <c r="D5" s="179"/>
      <c r="E5" s="179"/>
      <c r="F5" s="179"/>
      <c r="G5" s="179"/>
      <c r="H5" s="179"/>
      <c r="I5" s="179"/>
      <c r="J5" s="179"/>
      <c r="K5" s="179"/>
      <c r="L5" s="183"/>
    </row>
    <row r="6" spans="1:12" ht="12" customHeight="1">
      <c r="A6" s="178"/>
      <c r="B6" s="179"/>
      <c r="C6" s="179"/>
      <c r="D6" s="179"/>
      <c r="E6" s="179"/>
      <c r="F6" s="179"/>
      <c r="G6" s="179"/>
      <c r="H6" s="179"/>
      <c r="I6" s="179"/>
      <c r="J6" s="179"/>
      <c r="K6" s="179"/>
      <c r="L6" s="183"/>
    </row>
    <row r="7" spans="1:12" ht="12" customHeight="1">
      <c r="A7" s="178"/>
      <c r="B7" s="179"/>
      <c r="C7" s="179"/>
      <c r="D7" s="179"/>
      <c r="E7" s="179"/>
      <c r="F7" s="179"/>
      <c r="G7" s="179"/>
      <c r="H7" s="179"/>
      <c r="I7" s="179"/>
      <c r="J7" s="179"/>
      <c r="K7" s="179"/>
      <c r="L7" s="183"/>
    </row>
    <row r="8" spans="1:12" ht="12" customHeight="1">
      <c r="A8" s="178"/>
      <c r="B8" s="179"/>
      <c r="C8" s="179"/>
      <c r="D8" s="179"/>
      <c r="E8" s="179"/>
      <c r="F8" s="179"/>
      <c r="G8" s="179"/>
      <c r="H8" s="179"/>
      <c r="I8" s="179"/>
      <c r="J8" s="179"/>
      <c r="K8" s="179"/>
      <c r="L8" s="183"/>
    </row>
    <row r="9" spans="1:12" ht="12" customHeight="1">
      <c r="A9" s="178"/>
      <c r="B9" s="179"/>
      <c r="C9" s="179"/>
      <c r="D9" s="179"/>
      <c r="E9" s="179"/>
      <c r="F9" s="179"/>
      <c r="G9" s="179"/>
      <c r="H9" s="179"/>
      <c r="I9" s="179"/>
      <c r="J9" s="179"/>
      <c r="K9" s="179"/>
      <c r="L9" s="183"/>
    </row>
    <row r="10" spans="1:12" ht="12" customHeight="1">
      <c r="A10" s="178"/>
      <c r="B10" s="179"/>
      <c r="C10" s="179"/>
      <c r="D10" s="179"/>
      <c r="E10" s="179"/>
      <c r="F10" s="179"/>
      <c r="G10" s="179"/>
      <c r="H10" s="179"/>
      <c r="I10" s="179"/>
      <c r="J10" s="179"/>
      <c r="K10" s="179"/>
      <c r="L10" s="183"/>
    </row>
    <row r="11" spans="1:12" ht="12" customHeight="1">
      <c r="A11" s="178"/>
      <c r="B11" s="179"/>
      <c r="C11" s="179"/>
      <c r="D11" s="179"/>
      <c r="E11" s="179"/>
      <c r="F11" s="179"/>
      <c r="G11" s="179"/>
      <c r="H11" s="179"/>
      <c r="I11" s="179"/>
      <c r="J11" s="179"/>
      <c r="K11" s="179"/>
      <c r="L11" s="183"/>
    </row>
    <row r="12" spans="1:12" ht="12" customHeight="1">
      <c r="A12" s="178"/>
      <c r="B12" s="179"/>
      <c r="C12" s="179"/>
      <c r="D12" s="179"/>
      <c r="E12" s="179"/>
      <c r="F12" s="179"/>
      <c r="G12" s="179"/>
      <c r="H12" s="179"/>
      <c r="I12" s="179"/>
      <c r="J12" s="179"/>
      <c r="K12" s="179"/>
      <c r="L12" s="183"/>
    </row>
    <row r="13" spans="1:12" ht="36" customHeight="1">
      <c r="A13" s="178"/>
      <c r="B13" s="179"/>
      <c r="C13" s="179"/>
      <c r="D13" s="179"/>
      <c r="E13" s="179"/>
      <c r="F13" s="179"/>
      <c r="G13" s="179"/>
      <c r="H13" s="179"/>
      <c r="I13" s="179"/>
      <c r="J13" s="179"/>
      <c r="K13" s="179"/>
      <c r="L13" s="183"/>
    </row>
    <row r="14" spans="1:12" ht="27" customHeight="1">
      <c r="A14" s="178"/>
      <c r="B14" s="179"/>
      <c r="C14" s="179"/>
      <c r="D14" s="179"/>
      <c r="E14" s="179"/>
      <c r="F14" s="179"/>
      <c r="G14" s="179"/>
      <c r="H14" s="179"/>
      <c r="I14" s="179"/>
      <c r="J14" s="179"/>
      <c r="K14" s="179"/>
      <c r="L14" s="183"/>
    </row>
    <row r="15" spans="1:12" ht="27" customHeight="1">
      <c r="A15" s="178"/>
      <c r="B15" s="179"/>
      <c r="C15" s="179"/>
      <c r="D15" s="179"/>
      <c r="E15" s="179"/>
      <c r="F15" s="179"/>
      <c r="G15" s="179"/>
      <c r="H15" s="179"/>
      <c r="I15" s="179"/>
      <c r="J15" s="179"/>
      <c r="K15" s="179"/>
      <c r="L15" s="183"/>
    </row>
    <row r="16" spans="1:12" ht="27" customHeight="1">
      <c r="A16" s="178"/>
      <c r="B16" s="179"/>
      <c r="C16" s="179"/>
      <c r="D16" s="179"/>
      <c r="E16" s="179"/>
      <c r="F16" s="179"/>
      <c r="G16" s="179"/>
      <c r="H16" s="179"/>
      <c r="I16" s="179"/>
      <c r="J16" s="179"/>
      <c r="K16" s="179"/>
      <c r="L16" s="183"/>
    </row>
    <row r="17" spans="1:12" ht="12" customHeight="1">
      <c r="A17" s="178"/>
      <c r="B17" s="179"/>
      <c r="C17" s="179"/>
      <c r="D17" s="179"/>
      <c r="E17" s="179"/>
      <c r="F17" s="179"/>
      <c r="G17" s="179"/>
      <c r="H17" s="179"/>
      <c r="I17" s="179"/>
      <c r="J17" s="179"/>
      <c r="K17" s="179"/>
      <c r="L17" s="183"/>
    </row>
    <row r="18" spans="1:12" ht="12" customHeight="1">
      <c r="A18" s="178"/>
      <c r="B18" s="179"/>
      <c r="C18" s="179"/>
      <c r="D18" s="179"/>
      <c r="E18" s="179"/>
      <c r="F18" s="179"/>
      <c r="G18" s="179"/>
      <c r="H18" s="179"/>
      <c r="I18" s="179"/>
      <c r="J18" s="179"/>
      <c r="K18" s="179"/>
      <c r="L18" s="183"/>
    </row>
    <row r="19" spans="1:12" ht="12" customHeight="1">
      <c r="A19" s="178"/>
      <c r="B19" s="179"/>
      <c r="C19" s="179"/>
      <c r="D19" s="179"/>
      <c r="E19" s="179"/>
      <c r="F19" s="179"/>
      <c r="G19" s="179"/>
      <c r="H19" s="179"/>
      <c r="I19" s="179"/>
      <c r="J19" s="179"/>
      <c r="K19" s="179"/>
      <c r="L19" s="183"/>
    </row>
    <row r="20" spans="1:12" ht="12" customHeight="1">
      <c r="A20" s="178"/>
      <c r="B20" s="179"/>
      <c r="C20" s="179"/>
      <c r="D20" s="179"/>
      <c r="E20" s="179"/>
      <c r="F20" s="179"/>
      <c r="G20" s="179"/>
      <c r="H20" s="179"/>
      <c r="I20" s="179"/>
      <c r="J20" s="179"/>
      <c r="K20" s="179"/>
      <c r="L20" s="183"/>
    </row>
    <row r="21" spans="1:12" ht="12" customHeight="1">
      <c r="A21" s="178"/>
      <c r="B21" s="179"/>
      <c r="C21" s="179"/>
      <c r="D21" s="179"/>
      <c r="E21" s="179"/>
      <c r="F21" s="179"/>
      <c r="G21" s="179"/>
      <c r="H21" s="179"/>
      <c r="I21" s="179"/>
      <c r="J21" s="179"/>
      <c r="K21" s="179"/>
      <c r="L21" s="183"/>
    </row>
    <row r="22" spans="1:12" ht="12" customHeight="1">
      <c r="A22" s="178"/>
      <c r="B22" s="179"/>
      <c r="C22" s="179"/>
      <c r="D22" s="179"/>
      <c r="E22" s="179"/>
      <c r="F22" s="179"/>
      <c r="G22" s="179"/>
      <c r="H22" s="179"/>
      <c r="I22" s="179"/>
      <c r="J22" s="179"/>
      <c r="K22" s="179"/>
      <c r="L22" s="183"/>
    </row>
    <row r="23" spans="1:12" ht="12" customHeight="1">
      <c r="A23" s="178"/>
      <c r="B23" s="179"/>
      <c r="C23" s="179"/>
      <c r="D23" s="179"/>
      <c r="E23" s="179"/>
      <c r="F23" s="179"/>
      <c r="G23" s="179"/>
      <c r="H23" s="179"/>
      <c r="I23" s="179"/>
      <c r="J23" s="179"/>
      <c r="K23" s="179"/>
      <c r="L23" s="183"/>
    </row>
    <row r="24" spans="1:12" s="68" customFormat="1" ht="15" customHeight="1">
      <c r="A24" s="178"/>
      <c r="B24" s="179"/>
      <c r="C24" s="179"/>
      <c r="D24" s="179"/>
      <c r="E24" s="179"/>
      <c r="F24" s="179"/>
      <c r="G24" s="179"/>
      <c r="H24" s="179"/>
      <c r="I24" s="179"/>
      <c r="J24" s="179"/>
      <c r="K24" s="179"/>
      <c r="L24" s="183"/>
    </row>
    <row r="25" spans="1:12" ht="30" customHeight="1">
      <c r="A25" s="178"/>
      <c r="B25" s="179"/>
      <c r="C25" s="179"/>
      <c r="D25" s="179"/>
      <c r="E25" s="179"/>
      <c r="F25" s="179"/>
      <c r="G25" s="179"/>
      <c r="H25" s="179"/>
      <c r="I25" s="179"/>
      <c r="J25" s="179"/>
      <c r="K25" s="179"/>
      <c r="L25" s="183"/>
    </row>
    <row r="26" spans="1:12" ht="23.25" customHeight="1">
      <c r="A26" s="178"/>
      <c r="B26" s="179"/>
      <c r="C26" s="179"/>
      <c r="D26" s="179"/>
      <c r="E26" s="179"/>
      <c r="F26" s="179"/>
      <c r="G26" s="179"/>
      <c r="H26" s="179"/>
      <c r="I26" s="179"/>
      <c r="J26" s="179"/>
      <c r="K26" s="179"/>
      <c r="L26" s="183"/>
    </row>
    <row r="27" spans="1:12" ht="28.5" customHeight="1">
      <c r="A27" s="178"/>
      <c r="B27" s="179"/>
      <c r="C27" s="179"/>
      <c r="D27" s="179"/>
      <c r="E27" s="179"/>
      <c r="F27" s="179"/>
      <c r="G27" s="179"/>
      <c r="H27" s="179"/>
      <c r="I27" s="179"/>
      <c r="J27" s="179"/>
      <c r="K27" s="179"/>
      <c r="L27" s="183"/>
    </row>
    <row r="28" spans="1:12" ht="60" customHeight="1">
      <c r="A28" s="178"/>
      <c r="B28" s="179"/>
      <c r="C28" s="179"/>
      <c r="D28" s="179"/>
      <c r="E28" s="179"/>
      <c r="F28" s="179"/>
      <c r="G28" s="179"/>
      <c r="H28" s="179"/>
      <c r="I28" s="179"/>
      <c r="J28" s="179"/>
      <c r="K28" s="179"/>
      <c r="L28" s="183"/>
    </row>
    <row r="29" spans="1:12" ht="12" customHeight="1">
      <c r="A29" s="178"/>
      <c r="B29" s="179"/>
      <c r="C29" s="179"/>
      <c r="D29" s="179"/>
      <c r="E29" s="179"/>
      <c r="F29" s="179"/>
      <c r="G29" s="179"/>
      <c r="H29" s="179"/>
      <c r="I29" s="179"/>
      <c r="J29" s="179"/>
      <c r="K29" s="179"/>
      <c r="L29" s="183"/>
    </row>
    <row r="30" spans="1:12" ht="12" customHeight="1">
      <c r="A30" s="178"/>
      <c r="B30" s="179"/>
      <c r="C30" s="179"/>
      <c r="D30" s="179"/>
      <c r="E30" s="179"/>
      <c r="F30" s="179"/>
      <c r="G30" s="179"/>
      <c r="H30" s="179"/>
      <c r="I30" s="179"/>
      <c r="J30" s="179"/>
      <c r="K30" s="179"/>
      <c r="L30" s="183"/>
    </row>
    <row r="31" spans="1:12" ht="12" customHeight="1">
      <c r="A31" s="178"/>
      <c r="B31" s="179"/>
      <c r="C31" s="179"/>
      <c r="D31" s="179"/>
      <c r="E31" s="179"/>
      <c r="F31" s="179"/>
      <c r="G31" s="179"/>
      <c r="H31" s="179"/>
      <c r="I31" s="179"/>
      <c r="J31" s="179"/>
      <c r="K31" s="179"/>
      <c r="L31" s="183"/>
    </row>
    <row r="32" spans="1:12" s="175" customFormat="1" ht="12" customHeight="1">
      <c r="A32" s="178"/>
      <c r="B32" s="179"/>
      <c r="C32" s="179"/>
      <c r="D32" s="179"/>
      <c r="E32" s="179"/>
      <c r="F32" s="179"/>
      <c r="G32" s="179"/>
      <c r="H32" s="179"/>
      <c r="I32" s="179"/>
      <c r="J32" s="179"/>
      <c r="K32" s="179"/>
      <c r="L32" s="183"/>
    </row>
    <row r="33" spans="1:12" s="149" customFormat="1" ht="12" customHeight="1">
      <c r="A33" s="178"/>
      <c r="B33" s="179"/>
      <c r="C33" s="179"/>
      <c r="D33" s="179"/>
      <c r="E33" s="179"/>
      <c r="F33" s="179"/>
      <c r="G33" s="179"/>
      <c r="H33" s="179"/>
      <c r="I33" s="179"/>
      <c r="J33" s="179"/>
      <c r="K33" s="179"/>
      <c r="L33" s="183"/>
    </row>
    <row r="34" spans="1:12" s="149" customFormat="1" ht="12" customHeight="1">
      <c r="A34" s="178"/>
      <c r="B34" s="179"/>
      <c r="C34" s="179"/>
      <c r="D34" s="179"/>
      <c r="E34" s="179"/>
      <c r="F34" s="179"/>
      <c r="G34" s="179"/>
      <c r="H34" s="179"/>
      <c r="I34" s="179"/>
      <c r="J34" s="179"/>
      <c r="K34" s="179"/>
      <c r="L34" s="183"/>
    </row>
    <row r="35" spans="1:12" s="149" customFormat="1" ht="12" customHeight="1">
      <c r="A35" s="178"/>
      <c r="B35" s="179"/>
      <c r="C35" s="179"/>
      <c r="D35" s="179"/>
      <c r="E35" s="179"/>
      <c r="F35" s="179"/>
      <c r="G35" s="179"/>
      <c r="H35" s="179"/>
      <c r="I35" s="179"/>
      <c r="J35" s="179"/>
      <c r="K35" s="179"/>
      <c r="L35" s="183"/>
    </row>
    <row r="36" spans="1:12" s="149" customFormat="1" ht="12" customHeight="1">
      <c r="A36" s="180"/>
      <c r="B36" s="181"/>
      <c r="C36" s="181"/>
      <c r="D36" s="181"/>
      <c r="E36" s="181"/>
      <c r="F36" s="181"/>
      <c r="G36" s="181"/>
      <c r="H36" s="181"/>
      <c r="I36" s="181"/>
      <c r="J36" s="181"/>
      <c r="K36" s="181"/>
      <c r="L36" s="184"/>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694</v>
      </c>
      <c r="M5" s="56" t="s">
        <v>695</v>
      </c>
      <c r="N5" s="58"/>
      <c r="S5" s="59"/>
      <c r="T5" s="59"/>
    </row>
    <row r="6" spans="10:20" ht="30" customHeight="1">
      <c r="J6" s="73"/>
      <c r="K6" s="73"/>
      <c r="L6" s="73"/>
      <c r="M6" s="74" t="str">
        <f>Results!D2</f>
        <v>Test Sample</v>
      </c>
      <c r="N6" s="74" t="str">
        <f>Results!E2</f>
        <v>Control Sample</v>
      </c>
      <c r="S6" s="59"/>
      <c r="T6" s="59"/>
    </row>
    <row r="7" spans="10:14" ht="15" customHeight="1">
      <c r="J7" s="63" t="str">
        <f>'Gene Table'!A3</f>
        <v>Plate 1</v>
      </c>
      <c r="K7" s="37" t="str">
        <f>Results!C3</f>
        <v>A01</v>
      </c>
      <c r="L7" s="37" t="str">
        <f>Results!B3</f>
        <v>NM_000546</v>
      </c>
      <c r="M7" s="75" t="e">
        <f>Results!F3</f>
        <v>#DIV/0!</v>
      </c>
      <c r="N7" s="75" t="e">
        <f>Results!G3</f>
        <v>#DIV/0!</v>
      </c>
    </row>
    <row r="8" spans="10:14" ht="15" customHeight="1">
      <c r="J8" s="66"/>
      <c r="K8" s="37" t="str">
        <f>Results!C4</f>
        <v>A02</v>
      </c>
      <c r="L8" s="37" t="str">
        <f>Results!B4</f>
        <v>NM_000594</v>
      </c>
      <c r="M8" s="75" t="e">
        <f>Results!F4</f>
        <v>#DIV/0!</v>
      </c>
      <c r="N8" s="75" t="e">
        <f>Results!G4</f>
        <v>#DIV/0!</v>
      </c>
    </row>
    <row r="9" spans="10:20" ht="15" customHeight="1">
      <c r="J9" s="66"/>
      <c r="K9" s="37" t="str">
        <f>Results!C5</f>
        <v>A03</v>
      </c>
      <c r="L9" s="37" t="str">
        <f>Results!B5</f>
        <v>NM_000410</v>
      </c>
      <c r="M9" s="75" t="e">
        <f>Results!F5</f>
        <v>#DIV/0!</v>
      </c>
      <c r="N9" s="75" t="e">
        <f>Results!G5</f>
        <v>#DIV/0!</v>
      </c>
      <c r="P9" s="59"/>
      <c r="Q9" s="59"/>
      <c r="R9" s="59"/>
      <c r="S9" s="59"/>
      <c r="T9" s="59"/>
    </row>
    <row r="10" spans="10:20" ht="15" customHeight="1">
      <c r="J10" s="66"/>
      <c r="K10" s="37" t="str">
        <f>Results!C6</f>
        <v>A04</v>
      </c>
      <c r="L10" s="37" t="str">
        <f>Results!B6</f>
        <v>NM_005957</v>
      </c>
      <c r="M10" s="75" t="e">
        <f>Results!F6</f>
        <v>#DIV/0!</v>
      </c>
      <c r="N10" s="75" t="e">
        <f>Results!G6</f>
        <v>#DIV/0!</v>
      </c>
      <c r="P10" s="59"/>
      <c r="Q10" s="59"/>
      <c r="R10" s="59"/>
      <c r="S10" s="59"/>
      <c r="T10" s="59"/>
    </row>
    <row r="11" spans="10:20" ht="15" customHeight="1">
      <c r="J11" s="66"/>
      <c r="K11" s="37" t="str">
        <f>Results!C7</f>
        <v>A05</v>
      </c>
      <c r="L11" s="37" t="str">
        <f>Results!B7</f>
        <v>NM_000572</v>
      </c>
      <c r="M11" s="75" t="e">
        <f>Results!F7</f>
        <v>#DIV/0!</v>
      </c>
      <c r="N11" s="75"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NM_000576</v>
      </c>
      <c r="M12" s="75" t="e">
        <f>Results!F8</f>
        <v>#DIV/0!</v>
      </c>
      <c r="N12" s="75"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NM_000015</v>
      </c>
      <c r="M13" s="75" t="e">
        <f>Results!F9</f>
        <v>#DIV/0!</v>
      </c>
      <c r="N13" s="75" t="e">
        <f>Results!G9</f>
        <v>#DIV/0!</v>
      </c>
      <c r="P13" s="59"/>
      <c r="Q13" s="59"/>
      <c r="R13" s="59"/>
      <c r="S13" s="59"/>
      <c r="T13" s="59"/>
    </row>
    <row r="14" spans="10:20" ht="15" customHeight="1">
      <c r="J14" s="66"/>
      <c r="K14" s="37" t="str">
        <f>Results!C10</f>
        <v>A08</v>
      </c>
      <c r="L14" s="37" t="str">
        <f>Results!B10</f>
        <v>NM_006297</v>
      </c>
      <c r="M14" s="75" t="e">
        <f>Results!F10</f>
        <v>#DIV/0!</v>
      </c>
      <c r="N14" s="75" t="e">
        <f>Results!G10</f>
        <v>#DIV/0!</v>
      </c>
      <c r="P14" s="59"/>
      <c r="Q14" s="59"/>
      <c r="R14" s="59"/>
      <c r="S14" s="59"/>
      <c r="T14" s="59"/>
    </row>
    <row r="15" spans="10:20" ht="15" customHeight="1">
      <c r="J15" s="66"/>
      <c r="K15" s="37" t="str">
        <f>Results!C11</f>
        <v>A09</v>
      </c>
      <c r="L15" s="37" t="str">
        <f>Results!B11</f>
        <v>NM_000660</v>
      </c>
      <c r="M15" s="75" t="e">
        <f>Results!F11</f>
        <v>#DIV/0!</v>
      </c>
      <c r="N15" s="75" t="e">
        <f>Results!G11</f>
        <v>#DIV/0!</v>
      </c>
      <c r="P15" s="59"/>
      <c r="Q15" s="59"/>
      <c r="R15" s="59"/>
      <c r="S15" s="59"/>
      <c r="T15" s="59"/>
    </row>
    <row r="16" spans="10:20" ht="15" customHeight="1">
      <c r="J16" s="66"/>
      <c r="K16" s="37" t="str">
        <f>Results!C12</f>
        <v>A10</v>
      </c>
      <c r="L16" s="37" t="str">
        <f>Results!B12</f>
        <v>NM_019077</v>
      </c>
      <c r="M16" s="75" t="e">
        <f>Results!F12</f>
        <v>#DIV/0!</v>
      </c>
      <c r="N16" s="75" t="e">
        <f>Results!G12</f>
        <v>#DIV/0!</v>
      </c>
      <c r="P16" s="59"/>
      <c r="Q16" s="59"/>
      <c r="R16" s="59"/>
      <c r="S16" s="59"/>
      <c r="T16" s="59"/>
    </row>
    <row r="17" spans="10:20" ht="15" customHeight="1">
      <c r="J17" s="66"/>
      <c r="K17" s="37" t="str">
        <f>Results!C13</f>
        <v>A11</v>
      </c>
      <c r="L17" s="37" t="str">
        <f>Results!B13</f>
        <v>NM_000773</v>
      </c>
      <c r="M17" s="75" t="e">
        <f>Results!F13</f>
        <v>#DIV/0!</v>
      </c>
      <c r="N17" s="75" t="e">
        <f>Results!G13</f>
        <v>#DIV/0!</v>
      </c>
      <c r="P17" s="59"/>
      <c r="Q17" s="59"/>
      <c r="R17" s="59"/>
      <c r="S17" s="59"/>
      <c r="T17" s="59"/>
    </row>
    <row r="18" spans="10:20" ht="15" customHeight="1">
      <c r="J18" s="66"/>
      <c r="K18" s="37" t="str">
        <f>Results!C14</f>
        <v>A12</v>
      </c>
      <c r="L18" s="37" t="str">
        <f>Results!B14</f>
        <v>NM_000499</v>
      </c>
      <c r="M18" s="75" t="e">
        <f>Results!F14</f>
        <v>#DIV/0!</v>
      </c>
      <c r="N18" s="75" t="e">
        <f>Results!G14</f>
        <v>#DIV/0!</v>
      </c>
      <c r="P18" s="59"/>
      <c r="Q18" s="59"/>
      <c r="R18" s="59"/>
      <c r="S18" s="59"/>
      <c r="T18" s="59"/>
    </row>
    <row r="19" spans="10:20" ht="15" customHeight="1">
      <c r="J19" s="66"/>
      <c r="K19" s="37" t="str">
        <f>Results!C15</f>
        <v>B01</v>
      </c>
      <c r="L19" s="37" t="str">
        <f>Results!B15</f>
        <v>BC008403</v>
      </c>
      <c r="M19" s="75" t="e">
        <f>Results!F15</f>
        <v>#DIV/0!</v>
      </c>
      <c r="N19" s="75" t="e">
        <f>Results!G15</f>
        <v>#DIV/0!</v>
      </c>
      <c r="P19" s="59"/>
      <c r="Q19" s="59"/>
      <c r="R19" s="59"/>
      <c r="S19" s="59"/>
      <c r="T19" s="59"/>
    </row>
    <row r="20" spans="10:20" ht="15" customHeight="1">
      <c r="J20" s="66"/>
      <c r="K20" s="37" t="str">
        <f>Results!C16</f>
        <v>B02</v>
      </c>
      <c r="L20" s="37" t="str">
        <f>Results!B16</f>
        <v>NM_000600</v>
      </c>
      <c r="M20" s="75" t="e">
        <f>Results!F16</f>
        <v>#DIV/0!</v>
      </c>
      <c r="N20" s="75" t="e">
        <f>Results!G16</f>
        <v>#DIV/0!</v>
      </c>
      <c r="P20" s="59"/>
      <c r="Q20" s="59"/>
      <c r="R20" s="59"/>
      <c r="S20" s="59"/>
      <c r="T20" s="59"/>
    </row>
    <row r="21" spans="10:20" ht="15" customHeight="1">
      <c r="J21" s="66"/>
      <c r="K21" s="37" t="str">
        <f>Results!C17</f>
        <v>B03</v>
      </c>
      <c r="L21" s="37" t="str">
        <f>Results!B17</f>
        <v>NM_004994</v>
      </c>
      <c r="M21" s="75" t="e">
        <f>Results!F17</f>
        <v>#DIV/0!</v>
      </c>
      <c r="N21" s="75" t="e">
        <f>Results!G17</f>
        <v>#DIV/0!</v>
      </c>
      <c r="P21" s="59"/>
      <c r="Q21" s="59"/>
      <c r="R21" s="59"/>
      <c r="S21" s="59"/>
      <c r="T21" s="59"/>
    </row>
    <row r="22" spans="10:20" ht="15" customHeight="1">
      <c r="J22" s="66"/>
      <c r="K22" s="37" t="str">
        <f>Results!C18</f>
        <v>B04</v>
      </c>
      <c r="L22" s="37" t="str">
        <f>Results!B18</f>
        <v>NM_002392</v>
      </c>
      <c r="M22" s="75" t="e">
        <f>Results!F18</f>
        <v>#DIV/0!</v>
      </c>
      <c r="N22" s="75" t="e">
        <f>Results!G18</f>
        <v>#DIV/0!</v>
      </c>
      <c r="P22" s="59"/>
      <c r="Q22" s="59"/>
      <c r="R22" s="59"/>
      <c r="S22" s="59"/>
      <c r="T22" s="59"/>
    </row>
    <row r="23" spans="10:20" ht="15" customHeight="1">
      <c r="J23" s="66"/>
      <c r="K23" s="37" t="str">
        <f>Results!C19</f>
        <v>B05</v>
      </c>
      <c r="L23" s="37" t="str">
        <f>Results!B19</f>
        <v>NM_001562</v>
      </c>
      <c r="M23" s="75" t="e">
        <f>Results!F19</f>
        <v>#DIV/0!</v>
      </c>
      <c r="N23" s="75" t="e">
        <f>Results!G19</f>
        <v>#DIV/0!</v>
      </c>
      <c r="P23" s="59"/>
      <c r="Q23" s="59"/>
      <c r="R23" s="59"/>
      <c r="S23" s="59"/>
      <c r="T23" s="59"/>
    </row>
    <row r="24" spans="10:20" ht="15" customHeight="1">
      <c r="J24" s="66"/>
      <c r="K24" s="37" t="str">
        <f>Results!C20</f>
        <v>B06</v>
      </c>
      <c r="L24" s="37" t="str">
        <f>Results!B20</f>
        <v>NM_000690</v>
      </c>
      <c r="M24" s="75" t="e">
        <f>Results!F20</f>
        <v>#DIV/0!</v>
      </c>
      <c r="N24" s="75" t="e">
        <f>Results!G20</f>
        <v>#DIV/0!</v>
      </c>
      <c r="P24" s="59"/>
      <c r="Q24" s="59"/>
      <c r="R24" s="59"/>
      <c r="S24" s="59"/>
      <c r="T24" s="59"/>
    </row>
    <row r="25" spans="10:20" ht="15" customHeight="1">
      <c r="J25" s="66"/>
      <c r="K25" s="37" t="str">
        <f>Results!C21</f>
        <v>B07</v>
      </c>
      <c r="L25" s="37" t="str">
        <f>Results!B21</f>
        <v>NM_000120</v>
      </c>
      <c r="M25" s="75" t="e">
        <f>Results!F21</f>
        <v>#DIV/0!</v>
      </c>
      <c r="N25" s="75" t="e">
        <f>Results!G21</f>
        <v>#DIV/0!</v>
      </c>
      <c r="P25" s="59"/>
      <c r="Q25" s="59"/>
      <c r="R25" s="59"/>
      <c r="S25" s="59"/>
      <c r="T25" s="59"/>
    </row>
    <row r="26" spans="10:20" ht="15" customHeight="1">
      <c r="J26" s="66"/>
      <c r="K26" s="37" t="str">
        <f>Results!C22</f>
        <v>B08</v>
      </c>
      <c r="L26" s="37" t="str">
        <f>Results!B22</f>
        <v>NM_001963</v>
      </c>
      <c r="M26" s="75" t="e">
        <f>Results!F22</f>
        <v>#DIV/0!</v>
      </c>
      <c r="N26" s="75" t="e">
        <f>Results!G22</f>
        <v>#DIV/0!</v>
      </c>
      <c r="P26" s="59"/>
      <c r="Q26" s="59"/>
      <c r="R26" s="59"/>
      <c r="S26" s="59"/>
      <c r="T26" s="59"/>
    </row>
    <row r="27" spans="10:20" ht="15" customHeight="1">
      <c r="J27" s="66"/>
      <c r="K27" s="37" t="str">
        <f>Results!C23</f>
        <v>B09</v>
      </c>
      <c r="L27" s="37" t="str">
        <f>Results!B23</f>
        <v>NM_000662</v>
      </c>
      <c r="M27" s="75" t="e">
        <f>Results!F23</f>
        <v>#DIV/0!</v>
      </c>
      <c r="N27" s="75" t="e">
        <f>Results!G23</f>
        <v>#DIV/0!</v>
      </c>
      <c r="P27" s="59"/>
      <c r="Q27" s="59"/>
      <c r="R27" s="59"/>
      <c r="S27" s="59"/>
      <c r="T27" s="59"/>
    </row>
    <row r="28" spans="10:20" ht="15" customHeight="1">
      <c r="J28" s="66"/>
      <c r="K28" s="37" t="str">
        <f>Results!C24</f>
        <v>B10</v>
      </c>
      <c r="L28" s="37" t="str">
        <f>Results!B24</f>
        <v>NM_004628</v>
      </c>
      <c r="M28" s="75" t="e">
        <f>Results!F24</f>
        <v>#DIV/0!</v>
      </c>
      <c r="N28" s="75" t="e">
        <f>Results!G24</f>
        <v>#DIV/0!</v>
      </c>
      <c r="P28" s="59"/>
      <c r="Q28" s="59"/>
      <c r="R28" s="59"/>
      <c r="S28" s="59"/>
      <c r="T28" s="59"/>
    </row>
    <row r="29" spans="10:20" ht="15" customHeight="1">
      <c r="J29" s="66"/>
      <c r="K29" s="37" t="str">
        <f>Results!C25</f>
        <v>B11</v>
      </c>
      <c r="L29" s="37" t="str">
        <f>Results!B25</f>
        <v>NM_000636</v>
      </c>
      <c r="M29" s="75" t="e">
        <f>Results!F25</f>
        <v>#DIV/0!</v>
      </c>
      <c r="N29" s="75" t="e">
        <f>Results!G25</f>
        <v>#DIV/0!</v>
      </c>
      <c r="P29" s="59"/>
      <c r="Q29" s="59"/>
      <c r="R29" s="59"/>
      <c r="S29" s="59"/>
      <c r="T29" s="59"/>
    </row>
    <row r="30" spans="10:20" ht="15" customHeight="1">
      <c r="J30" s="66"/>
      <c r="K30" s="37" t="str">
        <f>Results!C26</f>
        <v>B12</v>
      </c>
      <c r="L30" s="37" t="str">
        <f>Results!B26</f>
        <v>NM_001033886</v>
      </c>
      <c r="M30" s="75" t="e">
        <f>Results!F26</f>
        <v>#DIV/0!</v>
      </c>
      <c r="N30" s="75" t="e">
        <f>Results!G26</f>
        <v>#DIV/0!</v>
      </c>
      <c r="P30" s="59"/>
      <c r="Q30" s="59"/>
      <c r="R30" s="59"/>
      <c r="S30" s="59"/>
      <c r="T30" s="59"/>
    </row>
    <row r="31" spans="10:20" ht="15" customHeight="1">
      <c r="J31" s="66"/>
      <c r="K31" s="37" t="str">
        <f>Results!C27</f>
        <v>C01</v>
      </c>
      <c r="L31" s="37" t="str">
        <f>Results!B27</f>
        <v>NM_053056</v>
      </c>
      <c r="M31" s="75" t="e">
        <f>Results!F27</f>
        <v>#DIV/0!</v>
      </c>
      <c r="N31" s="75" t="e">
        <f>Results!G27</f>
        <v>#DIV/0!</v>
      </c>
      <c r="P31" s="59"/>
      <c r="Q31" s="59"/>
      <c r="R31" s="59"/>
      <c r="S31" s="59"/>
      <c r="T31" s="59"/>
    </row>
    <row r="32" spans="10:20" ht="15" customHeight="1">
      <c r="J32" s="66"/>
      <c r="K32" s="37" t="str">
        <f>Results!C28</f>
        <v>C02</v>
      </c>
      <c r="L32" s="37" t="str">
        <f>Results!B28</f>
        <v>NM_002422</v>
      </c>
      <c r="M32" s="75" t="e">
        <f>Results!F28</f>
        <v>#DIV/0!</v>
      </c>
      <c r="N32" s="75" t="e">
        <f>Results!G28</f>
        <v>#DIV/0!</v>
      </c>
      <c r="P32" s="59"/>
      <c r="Q32" s="59"/>
      <c r="R32" s="59"/>
      <c r="S32" s="59"/>
      <c r="T32" s="59"/>
    </row>
    <row r="33" spans="10:20" ht="15" customHeight="1">
      <c r="J33" s="66"/>
      <c r="K33" s="37" t="str">
        <f>Results!C29</f>
        <v>C03</v>
      </c>
      <c r="L33" s="37" t="str">
        <f>Results!B29</f>
        <v>NM_002421</v>
      </c>
      <c r="M33" s="75" t="e">
        <f>Results!F29</f>
        <v>#DIV/0!</v>
      </c>
      <c r="N33" s="75" t="e">
        <f>Results!G29</f>
        <v>#DIV/0!</v>
      </c>
      <c r="P33" s="59"/>
      <c r="Q33" s="59"/>
      <c r="R33" s="59"/>
      <c r="S33" s="59"/>
      <c r="T33" s="59"/>
    </row>
    <row r="34" spans="10:20" ht="15" customHeight="1">
      <c r="J34" s="66"/>
      <c r="K34" s="37" t="str">
        <f>Results!C30</f>
        <v>C04</v>
      </c>
      <c r="L34" s="37" t="str">
        <f>Results!B30</f>
        <v>NM_000044</v>
      </c>
      <c r="M34" s="75" t="e">
        <f>Results!F30</f>
        <v>#DIV/0!</v>
      </c>
      <c r="N34" s="75" t="e">
        <f>Results!G30</f>
        <v>#DIV/0!</v>
      </c>
      <c r="P34" s="59"/>
      <c r="Q34" s="59"/>
      <c r="R34" s="59"/>
      <c r="S34" s="59"/>
      <c r="T34" s="59"/>
    </row>
    <row r="35" spans="10:20" ht="15" customHeight="1">
      <c r="J35" s="66"/>
      <c r="K35" s="37" t="str">
        <f>Results!C31</f>
        <v>C05</v>
      </c>
      <c r="L35" s="37" t="str">
        <f>Results!B31</f>
        <v>NM_000882</v>
      </c>
      <c r="M35" s="75" t="e">
        <f>Results!F31</f>
        <v>#DIV/0!</v>
      </c>
      <c r="N35" s="75" t="e">
        <f>Results!G31</f>
        <v>#DIV/0!</v>
      </c>
      <c r="P35" s="59"/>
      <c r="Q35" s="59"/>
      <c r="R35" s="59"/>
      <c r="S35" s="59"/>
      <c r="T35" s="59"/>
    </row>
    <row r="36" spans="10:20" ht="15" customHeight="1">
      <c r="J36" s="66"/>
      <c r="K36" s="37" t="str">
        <f>Results!C32</f>
        <v>C06</v>
      </c>
      <c r="L36" s="37" t="str">
        <f>Results!B32</f>
        <v>NM_000577</v>
      </c>
      <c r="M36" s="75" t="e">
        <f>Results!F32</f>
        <v>#DIV/0!</v>
      </c>
      <c r="N36" s="75" t="e">
        <f>Results!G32</f>
        <v>#DIV/0!</v>
      </c>
      <c r="P36" s="59"/>
      <c r="Q36" s="59"/>
      <c r="R36" s="59"/>
      <c r="S36" s="59"/>
      <c r="T36" s="59"/>
    </row>
    <row r="37" spans="10:20" ht="15" customHeight="1">
      <c r="J37" s="66"/>
      <c r="K37" s="37" t="str">
        <f>Results!C33</f>
        <v>C07</v>
      </c>
      <c r="L37" s="37" t="str">
        <f>Results!B33</f>
        <v>NM_005228</v>
      </c>
      <c r="M37" s="75" t="e">
        <f>Results!F33</f>
        <v>#DIV/0!</v>
      </c>
      <c r="N37" s="75" t="e">
        <f>Results!G33</f>
        <v>#DIV/0!</v>
      </c>
      <c r="P37" s="59"/>
      <c r="Q37" s="59"/>
      <c r="R37" s="59"/>
      <c r="S37" s="59"/>
      <c r="T37" s="59"/>
    </row>
    <row r="38" spans="10:20" ht="15" customHeight="1">
      <c r="J38" s="66"/>
      <c r="K38" s="37" t="str">
        <f>Results!C34</f>
        <v>C08</v>
      </c>
      <c r="L38" s="37" t="str">
        <f>Results!B34</f>
        <v>NM_000754</v>
      </c>
      <c r="M38" s="75" t="e">
        <f>Results!F34</f>
        <v>#DIV/0!</v>
      </c>
      <c r="N38" s="75" t="e">
        <f>Results!G34</f>
        <v>#DIV/0!</v>
      </c>
      <c r="P38" s="59"/>
      <c r="Q38" s="59"/>
      <c r="R38" s="59"/>
      <c r="S38" s="59"/>
      <c r="T38" s="59"/>
    </row>
    <row r="39" spans="10:20" ht="15" customHeight="1">
      <c r="J39" s="66"/>
      <c r="K39" s="37" t="str">
        <f>Results!C35</f>
        <v>C09</v>
      </c>
      <c r="L39" s="37" t="str">
        <f>Results!B35</f>
        <v>NM_021027</v>
      </c>
      <c r="M39" s="75" t="e">
        <f>Results!F35</f>
        <v>#DIV/0!</v>
      </c>
      <c r="N39" s="75" t="e">
        <f>Results!G35</f>
        <v>#DIV/0!</v>
      </c>
      <c r="P39" s="59"/>
      <c r="Q39" s="59"/>
      <c r="R39" s="59"/>
      <c r="S39" s="59"/>
      <c r="T39" s="59"/>
    </row>
    <row r="40" spans="10:20" ht="15" customHeight="1">
      <c r="J40" s="66"/>
      <c r="K40" s="37" t="str">
        <f>Results!C36</f>
        <v>C10</v>
      </c>
      <c r="L40" s="37" t="str">
        <f>Results!B36</f>
        <v>NM_001254</v>
      </c>
      <c r="M40" s="75" t="e">
        <f>Results!F36</f>
        <v>#DIV/0!</v>
      </c>
      <c r="N40" s="75" t="e">
        <f>Results!G36</f>
        <v>#DIV/0!</v>
      </c>
      <c r="P40" s="59"/>
      <c r="Q40" s="59"/>
      <c r="R40" s="59"/>
      <c r="S40" s="59"/>
      <c r="T40" s="59"/>
    </row>
    <row r="41" spans="10:20" ht="15" customHeight="1">
      <c r="J41" s="66"/>
      <c r="K41" s="37" t="str">
        <f>Results!C37</f>
        <v>C11</v>
      </c>
      <c r="L41" s="37" t="str">
        <f>Results!B37</f>
        <v>NM_001008540</v>
      </c>
      <c r="M41" s="75" t="e">
        <f>Results!F37</f>
        <v>#DIV/0!</v>
      </c>
      <c r="N41" s="75" t="e">
        <f>Results!G37</f>
        <v>#DIV/0!</v>
      </c>
      <c r="P41" s="59"/>
      <c r="Q41" s="59"/>
      <c r="R41" s="59"/>
      <c r="S41" s="59"/>
      <c r="T41" s="59"/>
    </row>
    <row r="42" spans="10:20" ht="15" customHeight="1">
      <c r="J42" s="66"/>
      <c r="K42" s="37" t="str">
        <f>Results!C38</f>
        <v>C12</v>
      </c>
      <c r="L42" s="37" t="str">
        <f>Results!B38</f>
        <v>NM_001025366</v>
      </c>
      <c r="M42" s="75" t="e">
        <f>Results!F38</f>
        <v>#DIV/0!</v>
      </c>
      <c r="N42" s="75" t="e">
        <f>Results!G38</f>
        <v>#DIV/0!</v>
      </c>
      <c r="P42" s="59"/>
      <c r="Q42" s="59"/>
      <c r="R42" s="59"/>
      <c r="S42" s="59"/>
      <c r="T42" s="59"/>
    </row>
    <row r="43" spans="10:20" ht="15" customHeight="1">
      <c r="J43" s="66"/>
      <c r="K43" s="37" t="str">
        <f>Results!C39</f>
        <v>D01</v>
      </c>
      <c r="L43" s="37" t="str">
        <f>Results!B39</f>
        <v>NM_001071</v>
      </c>
      <c r="M43" s="75" t="e">
        <f>Results!F39</f>
        <v>#DIV/0!</v>
      </c>
      <c r="N43" s="75" t="e">
        <f>Results!G39</f>
        <v>#DIV/0!</v>
      </c>
      <c r="P43" s="59"/>
      <c r="Q43" s="59"/>
      <c r="R43" s="59"/>
      <c r="S43" s="59"/>
      <c r="T43" s="59"/>
    </row>
    <row r="44" spans="10:20" ht="15" customHeight="1">
      <c r="J44" s="66"/>
      <c r="K44" s="37" t="str">
        <f>Results!C40</f>
        <v>D02</v>
      </c>
      <c r="L44" s="37" t="str">
        <f>Results!B40</f>
        <v>NM_020529</v>
      </c>
      <c r="M44" s="75" t="e">
        <f>Results!F40</f>
        <v>#DIV/0!</v>
      </c>
      <c r="N44" s="75" t="e">
        <f>Results!G40</f>
        <v>#DIV/0!</v>
      </c>
      <c r="P44" s="59"/>
      <c r="Q44" s="59"/>
      <c r="R44" s="59"/>
      <c r="S44" s="59"/>
      <c r="T44" s="59"/>
    </row>
    <row r="45" spans="10:20" ht="15" customHeight="1">
      <c r="J45" s="66"/>
      <c r="K45" s="37" t="str">
        <f>Results!C41</f>
        <v>D03</v>
      </c>
      <c r="L45" s="37" t="str">
        <f>Results!B41</f>
        <v>NM_003998</v>
      </c>
      <c r="M45" s="75" t="e">
        <f>Results!F41</f>
        <v>#DIV/0!</v>
      </c>
      <c r="N45" s="75" t="e">
        <f>Results!G41</f>
        <v>#DIV/0!</v>
      </c>
      <c r="P45" s="59"/>
      <c r="Q45" s="59"/>
      <c r="R45" s="59"/>
      <c r="S45" s="59"/>
      <c r="T45" s="59"/>
    </row>
    <row r="46" spans="10:20" ht="15" customHeight="1">
      <c r="J46" s="66"/>
      <c r="K46" s="37" t="str">
        <f>Results!C42</f>
        <v>D04</v>
      </c>
      <c r="L46" s="37" t="str">
        <f>Results!B42</f>
        <v>NM_000250</v>
      </c>
      <c r="M46" s="75" t="e">
        <f>Results!F42</f>
        <v>#DIV/0!</v>
      </c>
      <c r="N46" s="75" t="e">
        <f>Results!G42</f>
        <v>#DIV/0!</v>
      </c>
      <c r="P46" s="59"/>
      <c r="Q46" s="59"/>
      <c r="R46" s="59"/>
      <c r="S46" s="59"/>
      <c r="T46" s="59"/>
    </row>
    <row r="47" spans="10:20" ht="15" customHeight="1">
      <c r="J47" s="66"/>
      <c r="K47" s="37" t="str">
        <f>Results!C43</f>
        <v>D05</v>
      </c>
      <c r="L47" s="37" t="str">
        <f>Results!B43</f>
        <v>NM_004530</v>
      </c>
      <c r="M47" s="75" t="e">
        <f>Results!F43</f>
        <v>#DIV/0!</v>
      </c>
      <c r="N47" s="75" t="e">
        <f>Results!G43</f>
        <v>#DIV/0!</v>
      </c>
      <c r="P47" s="59"/>
      <c r="Q47" s="59"/>
      <c r="R47" s="59"/>
      <c r="S47" s="59"/>
      <c r="T47" s="59"/>
    </row>
    <row r="48" spans="10:20" ht="15" customHeight="1">
      <c r="J48" s="66"/>
      <c r="K48" s="37" t="str">
        <f>Results!C44</f>
        <v>D06</v>
      </c>
      <c r="L48" s="37" t="str">
        <f>Results!B44</f>
        <v>NM_004985</v>
      </c>
      <c r="M48" s="75" t="e">
        <f>Results!F44</f>
        <v>#DIV/0!</v>
      </c>
      <c r="N48" s="75" t="e">
        <f>Results!G44</f>
        <v>#DIV/0!</v>
      </c>
      <c r="P48" s="59"/>
      <c r="Q48" s="59"/>
      <c r="R48" s="59"/>
      <c r="S48" s="59"/>
      <c r="T48" s="59"/>
    </row>
    <row r="49" spans="10:20" ht="15" customHeight="1">
      <c r="J49" s="66"/>
      <c r="K49" s="37" t="str">
        <f>Results!C45</f>
        <v>D07</v>
      </c>
      <c r="L49" s="37" t="str">
        <f>Results!B45</f>
        <v>NM_000589</v>
      </c>
      <c r="M49" s="75" t="e">
        <f>Results!F45</f>
        <v>#DIV/0!</v>
      </c>
      <c r="N49" s="75" t="e">
        <f>Results!G45</f>
        <v>#DIV/0!</v>
      </c>
      <c r="P49" s="59"/>
      <c r="Q49" s="59"/>
      <c r="R49" s="59"/>
      <c r="S49" s="59"/>
      <c r="T49" s="59"/>
    </row>
    <row r="50" spans="10:20" ht="15" customHeight="1">
      <c r="J50" s="66"/>
      <c r="K50" s="37" t="str">
        <f>Results!C46</f>
        <v>D08</v>
      </c>
      <c r="L50" s="37" t="str">
        <f>Results!B46</f>
        <v>NM_000618</v>
      </c>
      <c r="M50" s="75" t="e">
        <f>Results!F46</f>
        <v>#DIV/0!</v>
      </c>
      <c r="N50" s="75" t="e">
        <f>Results!G46</f>
        <v>#DIV/0!</v>
      </c>
      <c r="P50" s="59"/>
      <c r="Q50" s="59"/>
      <c r="R50" s="59"/>
      <c r="S50" s="59"/>
      <c r="T50" s="59"/>
    </row>
    <row r="51" spans="10:20" ht="15" customHeight="1">
      <c r="J51" s="66"/>
      <c r="K51" s="37" t="str">
        <f>Results!C47</f>
        <v>D09</v>
      </c>
      <c r="L51" s="37" t="str">
        <f>Results!B47</f>
        <v>NM_000629</v>
      </c>
      <c r="M51" s="75" t="e">
        <f>Results!F47</f>
        <v>#DIV/0!</v>
      </c>
      <c r="N51" s="75" t="e">
        <f>Results!G47</f>
        <v>#DIV/0!</v>
      </c>
      <c r="P51" s="59"/>
      <c r="Q51" s="59"/>
      <c r="R51" s="59"/>
      <c r="S51" s="59"/>
      <c r="T51" s="59"/>
    </row>
    <row r="52" spans="10:20" ht="15" customHeight="1">
      <c r="J52" s="66"/>
      <c r="K52" s="37" t="str">
        <f>Results!C48</f>
        <v>D10</v>
      </c>
      <c r="L52" s="37" t="str">
        <f>Results!B48</f>
        <v>NM_000849</v>
      </c>
      <c r="M52" s="75" t="e">
        <f>Results!F48</f>
        <v>#DIV/0!</v>
      </c>
      <c r="N52" s="75" t="e">
        <f>Results!G48</f>
        <v>#DIV/0!</v>
      </c>
      <c r="P52" s="59"/>
      <c r="Q52" s="59"/>
      <c r="R52" s="59"/>
      <c r="S52" s="59"/>
      <c r="T52" s="59"/>
    </row>
    <row r="53" spans="10:20" ht="15" customHeight="1">
      <c r="J53" s="66"/>
      <c r="K53" s="37" t="str">
        <f>Results!C49</f>
        <v>D11</v>
      </c>
      <c r="L53" s="37" t="str">
        <f>Results!B49</f>
        <v>NM_000400</v>
      </c>
      <c r="M53" s="75" t="e">
        <f>Results!F49</f>
        <v>#DIV/0!</v>
      </c>
      <c r="N53" s="75" t="e">
        <f>Results!G49</f>
        <v>#DIV/0!</v>
      </c>
      <c r="P53" s="59"/>
      <c r="Q53" s="59"/>
      <c r="R53" s="59"/>
      <c r="S53" s="59"/>
      <c r="T53" s="59"/>
    </row>
    <row r="54" spans="10:20" ht="15" customHeight="1">
      <c r="J54" s="66"/>
      <c r="K54" s="37" t="str">
        <f>Results!C50</f>
        <v>D12</v>
      </c>
      <c r="L54" s="37" t="str">
        <f>Results!B50</f>
        <v>NM_000102</v>
      </c>
      <c r="M54" s="75" t="e">
        <f>Results!F50</f>
        <v>#DIV/0!</v>
      </c>
      <c r="N54" s="75" t="e">
        <f>Results!G50</f>
        <v>#DIV/0!</v>
      </c>
      <c r="P54" s="59"/>
      <c r="Q54" s="59"/>
      <c r="R54" s="59"/>
      <c r="S54" s="59"/>
      <c r="T54" s="59"/>
    </row>
    <row r="55" spans="10:20" ht="15" customHeight="1">
      <c r="J55" s="66"/>
      <c r="K55" s="37" t="str">
        <f>Results!C51</f>
        <v>E01</v>
      </c>
      <c r="L55" s="37" t="str">
        <f>Results!B51</f>
        <v>NM_000106</v>
      </c>
      <c r="M55" s="75" t="e">
        <f>Results!F51</f>
        <v>#DIV/0!</v>
      </c>
      <c r="N55" s="75" t="e">
        <f>Results!G51</f>
        <v>#DIV/0!</v>
      </c>
      <c r="P55" s="59"/>
      <c r="Q55" s="59"/>
      <c r="R55" s="59"/>
      <c r="S55" s="59"/>
      <c r="T55" s="59"/>
    </row>
    <row r="56" spans="10:20" ht="15" customHeight="1">
      <c r="J56" s="66"/>
      <c r="K56" s="37" t="str">
        <f>Results!C52</f>
        <v>E02</v>
      </c>
      <c r="L56" s="37" t="str">
        <f>Results!B52</f>
        <v>NM_000769</v>
      </c>
      <c r="M56" s="75" t="e">
        <f>Results!F52</f>
        <v>#DIV/0!</v>
      </c>
      <c r="N56" s="75" t="e">
        <f>Results!G52</f>
        <v>#DIV/0!</v>
      </c>
      <c r="P56" s="59"/>
      <c r="Q56" s="59"/>
      <c r="R56" s="59"/>
      <c r="S56" s="59"/>
      <c r="T56" s="59"/>
    </row>
    <row r="57" spans="10:20" ht="15" customHeight="1">
      <c r="J57" s="66"/>
      <c r="K57" s="37" t="str">
        <f>Results!C53</f>
        <v>E03</v>
      </c>
      <c r="L57" s="37" t="str">
        <f>Results!B53</f>
        <v>NM_000104</v>
      </c>
      <c r="M57" s="75" t="e">
        <f>Results!F53</f>
        <v>#DIV/0!</v>
      </c>
      <c r="N57" s="75" t="e">
        <f>Results!G53</f>
        <v>#DIV/0!</v>
      </c>
      <c r="P57" s="59"/>
      <c r="Q57" s="59"/>
      <c r="R57" s="59"/>
      <c r="S57" s="59"/>
      <c r="T57" s="59"/>
    </row>
    <row r="58" spans="10:20" ht="15" customHeight="1">
      <c r="J58" s="66"/>
      <c r="K58" s="37" t="str">
        <f>Results!C54</f>
        <v>E04</v>
      </c>
      <c r="L58" s="37" t="str">
        <f>Results!B54</f>
        <v>NM_001037631</v>
      </c>
      <c r="M58" s="75" t="e">
        <f>Results!F54</f>
        <v>#DIV/0!</v>
      </c>
      <c r="N58" s="75" t="e">
        <f>Results!G54</f>
        <v>#DIV/0!</v>
      </c>
      <c r="P58" s="59"/>
      <c r="Q58" s="59"/>
      <c r="R58" s="59"/>
      <c r="S58" s="59"/>
      <c r="T58" s="59"/>
    </row>
    <row r="59" spans="10:20" ht="15" customHeight="1">
      <c r="J59" s="66"/>
      <c r="K59" s="37" t="str">
        <f>Results!C55</f>
        <v>E05</v>
      </c>
      <c r="L59" s="37" t="str">
        <f>Results!B55</f>
        <v>NM_000579</v>
      </c>
      <c r="M59" s="75" t="e">
        <f>Results!F55</f>
        <v>#DIV/0!</v>
      </c>
      <c r="N59" s="75" t="e">
        <f>Results!G55</f>
        <v>#DIV/0!</v>
      </c>
      <c r="P59" s="59"/>
      <c r="Q59" s="59"/>
      <c r="R59" s="59"/>
      <c r="S59" s="59"/>
      <c r="T59" s="59"/>
    </row>
    <row r="60" spans="10:20" ht="15" customHeight="1">
      <c r="J60" s="66"/>
      <c r="K60" s="37" t="str">
        <f>Results!C56</f>
        <v>E06</v>
      </c>
      <c r="L60" s="37" t="str">
        <f>Results!B56</f>
        <v>NM_002542</v>
      </c>
      <c r="M60" s="75" t="e">
        <f>Results!F56</f>
        <v>#DIV/0!</v>
      </c>
      <c r="N60" s="75" t="e">
        <f>Results!G56</f>
        <v>#DIV/0!</v>
      </c>
      <c r="P60" s="59"/>
      <c r="Q60" s="59"/>
      <c r="R60" s="59"/>
      <c r="S60" s="59"/>
      <c r="T60" s="59"/>
    </row>
    <row r="61" spans="10:20" ht="15" customHeight="1">
      <c r="J61" s="66"/>
      <c r="K61" s="37" t="str">
        <f>Results!C57</f>
        <v>E07</v>
      </c>
      <c r="L61" s="37" t="str">
        <f>Results!B57</f>
        <v>NM_000123</v>
      </c>
      <c r="M61" s="75" t="e">
        <f>Results!F57</f>
        <v>#DIV/0!</v>
      </c>
      <c r="N61" s="75" t="e">
        <f>Results!G57</f>
        <v>#DIV/0!</v>
      </c>
      <c r="P61" s="59"/>
      <c r="Q61" s="59"/>
      <c r="R61" s="59"/>
      <c r="S61" s="59"/>
      <c r="T61" s="59"/>
    </row>
    <row r="62" spans="10:20" ht="15" customHeight="1">
      <c r="J62" s="66"/>
      <c r="K62" s="37" t="str">
        <f>Results!C58</f>
        <v>E08</v>
      </c>
      <c r="L62" s="37" t="str">
        <f>Results!B58</f>
        <v>NM_006892</v>
      </c>
      <c r="M62" s="75" t="e">
        <f>Results!F58</f>
        <v>#DIV/0!</v>
      </c>
      <c r="N62" s="75" t="e">
        <f>Results!G58</f>
        <v>#DIV/0!</v>
      </c>
      <c r="P62" s="59"/>
      <c r="Q62" s="59"/>
      <c r="R62" s="59"/>
      <c r="S62" s="59"/>
      <c r="T62" s="59"/>
    </row>
    <row r="63" spans="10:20" ht="15" customHeight="1">
      <c r="J63" s="66"/>
      <c r="K63" s="37" t="str">
        <f>Results!C59</f>
        <v>E09</v>
      </c>
      <c r="L63" s="37" t="str">
        <f>Results!B59</f>
        <v>NM_000903</v>
      </c>
      <c r="M63" s="75" t="e">
        <f>Results!F59</f>
        <v>#DIV/0!</v>
      </c>
      <c r="N63" s="75" t="e">
        <f>Results!G59</f>
        <v>#DIV/0!</v>
      </c>
      <c r="P63" s="59"/>
      <c r="Q63" s="59"/>
      <c r="R63" s="59"/>
      <c r="S63" s="59"/>
      <c r="T63" s="59"/>
    </row>
    <row r="64" spans="10:20" ht="15" customHeight="1">
      <c r="J64" s="66"/>
      <c r="K64" s="37" t="str">
        <f>Results!C60</f>
        <v>E10</v>
      </c>
      <c r="L64" s="37" t="str">
        <f>Results!B60</f>
        <v>NM_001033</v>
      </c>
      <c r="M64" s="75" t="e">
        <f>Results!F60</f>
        <v>#DIV/0!</v>
      </c>
      <c r="N64" s="75" t="e">
        <f>Results!G60</f>
        <v>#DIV/0!</v>
      </c>
      <c r="P64" s="59"/>
      <c r="Q64" s="59"/>
      <c r="R64" s="59"/>
      <c r="S64" s="59"/>
      <c r="T64" s="59"/>
    </row>
    <row r="65" spans="10:20" ht="15" customHeight="1">
      <c r="J65" s="66"/>
      <c r="K65" s="37" t="str">
        <f>Results!C61</f>
        <v>E11</v>
      </c>
      <c r="L65" s="37" t="str">
        <f>Results!B61</f>
        <v>NM_001300</v>
      </c>
      <c r="M65" s="75" t="e">
        <f>Results!F61</f>
        <v>#DIV/0!</v>
      </c>
      <c r="N65" s="75" t="e">
        <f>Results!G61</f>
        <v>#DIV/0!</v>
      </c>
      <c r="P65" s="59"/>
      <c r="Q65" s="59"/>
      <c r="R65" s="59"/>
      <c r="S65" s="59"/>
      <c r="T65" s="59"/>
    </row>
    <row r="66" spans="10:20" ht="15" customHeight="1">
      <c r="J66" s="66"/>
      <c r="K66" s="37" t="str">
        <f>Results!C62</f>
        <v>E12</v>
      </c>
      <c r="L66" s="37" t="str">
        <f>Results!B62</f>
        <v>NM_001076</v>
      </c>
      <c r="M66" s="75" t="e">
        <f>Results!F62</f>
        <v>#DIV/0!</v>
      </c>
      <c r="N66" s="75" t="e">
        <f>Results!G62</f>
        <v>#DIV/0!</v>
      </c>
      <c r="P66" s="59"/>
      <c r="Q66" s="59"/>
      <c r="R66" s="59"/>
      <c r="S66" s="59"/>
      <c r="T66" s="59"/>
    </row>
    <row r="67" spans="10:20" ht="15" customHeight="1">
      <c r="J67" s="66"/>
      <c r="K67" s="37" t="str">
        <f>Results!C63</f>
        <v>F01</v>
      </c>
      <c r="L67" s="37" t="str">
        <f>Results!B63</f>
        <v>NM_004360</v>
      </c>
      <c r="M67" s="75" t="e">
        <f>Results!F63</f>
        <v>#DIV/0!</v>
      </c>
      <c r="N67" s="75" t="e">
        <f>Results!G63</f>
        <v>#DIV/0!</v>
      </c>
      <c r="P67" s="59"/>
      <c r="Q67" s="59"/>
      <c r="R67" s="59"/>
      <c r="S67" s="59"/>
      <c r="T67" s="59"/>
    </row>
    <row r="68" spans="10:20" ht="15" customHeight="1">
      <c r="J68" s="66"/>
      <c r="K68" s="37" t="str">
        <f>Results!C64</f>
        <v>F02</v>
      </c>
      <c r="L68" s="37" t="str">
        <f>Results!B64</f>
        <v>NM_014805</v>
      </c>
      <c r="M68" s="75" t="e">
        <f>Results!F64</f>
        <v>#DIV/0!</v>
      </c>
      <c r="N68" s="75" t="e">
        <f>Results!G64</f>
        <v>#DIV/0!</v>
      </c>
      <c r="P68" s="59"/>
      <c r="Q68" s="59"/>
      <c r="R68" s="59"/>
      <c r="S68" s="59"/>
      <c r="T68" s="59"/>
    </row>
    <row r="69" spans="10:20" ht="15" customHeight="1">
      <c r="J69" s="66"/>
      <c r="K69" s="37" t="str">
        <f>Results!C65</f>
        <v>F03</v>
      </c>
      <c r="L69" s="37" t="str">
        <f>Results!B65</f>
        <v>NM_014779</v>
      </c>
      <c r="M69" s="75" t="e">
        <f>Results!F65</f>
        <v>#DIV/0!</v>
      </c>
      <c r="N69" s="75" t="e">
        <f>Results!G65</f>
        <v>#DIV/0!</v>
      </c>
      <c r="P69" s="59"/>
      <c r="Q69" s="59"/>
      <c r="R69" s="59"/>
      <c r="S69" s="59"/>
      <c r="T69" s="59"/>
    </row>
    <row r="70" spans="10:20" ht="15" customHeight="1">
      <c r="J70" s="66"/>
      <c r="K70" s="37" t="str">
        <f>Results!C66</f>
        <v>F04</v>
      </c>
      <c r="L70" s="37" t="str">
        <f>Results!B66</f>
        <v>NM_004356</v>
      </c>
      <c r="M70" s="75" t="e">
        <f>Results!F66</f>
        <v>#DIV/0!</v>
      </c>
      <c r="N70" s="75" t="e">
        <f>Results!G66</f>
        <v>#DIV/0!</v>
      </c>
      <c r="P70" s="59"/>
      <c r="Q70" s="59"/>
      <c r="R70" s="59"/>
      <c r="S70" s="59"/>
      <c r="T70" s="59"/>
    </row>
    <row r="71" spans="10:20" ht="15" customHeight="1">
      <c r="J71" s="66"/>
      <c r="K71" s="37" t="str">
        <f>Results!C67</f>
        <v>F05</v>
      </c>
      <c r="L71" s="37" t="str">
        <f>Results!B67</f>
        <v>NM_014707</v>
      </c>
      <c r="M71" s="75" t="e">
        <f>Results!F67</f>
        <v>#DIV/0!</v>
      </c>
      <c r="N71" s="75" t="e">
        <f>Results!G67</f>
        <v>#DIV/0!</v>
      </c>
      <c r="P71" s="59"/>
      <c r="Q71" s="59"/>
      <c r="R71" s="59"/>
      <c r="S71" s="59"/>
      <c r="T71" s="59"/>
    </row>
    <row r="72" spans="10:20" ht="15" customHeight="1">
      <c r="J72" s="66"/>
      <c r="K72" s="37" t="str">
        <f>Results!C68</f>
        <v>F06</v>
      </c>
      <c r="L72" s="37" t="str">
        <f>Results!B68</f>
        <v>NM_001778</v>
      </c>
      <c r="M72" s="75" t="e">
        <f>Results!F68</f>
        <v>#DIV/0!</v>
      </c>
      <c r="N72" s="75" t="e">
        <f>Results!G68</f>
        <v>#DIV/0!</v>
      </c>
      <c r="P72" s="59"/>
      <c r="Q72" s="59"/>
      <c r="R72" s="59"/>
      <c r="S72" s="59"/>
      <c r="T72" s="59"/>
    </row>
    <row r="73" spans="10:20" ht="15" customHeight="1">
      <c r="J73" s="66"/>
      <c r="K73" s="37" t="str">
        <f>Results!C69</f>
        <v>F07</v>
      </c>
      <c r="L73" s="37" t="str">
        <f>Results!B69</f>
        <v>NM_004832</v>
      </c>
      <c r="M73" s="75" t="e">
        <f>Results!F69</f>
        <v>#DIV/0!</v>
      </c>
      <c r="N73" s="75" t="e">
        <f>Results!G69</f>
        <v>#DIV/0!</v>
      </c>
      <c r="P73" s="59"/>
      <c r="Q73" s="59"/>
      <c r="R73" s="59"/>
      <c r="S73" s="59"/>
      <c r="T73" s="59"/>
    </row>
    <row r="74" spans="10:20" ht="15" customHeight="1">
      <c r="J74" s="66"/>
      <c r="K74" s="37" t="str">
        <f>Results!C70</f>
        <v>F08</v>
      </c>
      <c r="L74" s="37" t="str">
        <f>Results!B70</f>
        <v>NM_005191</v>
      </c>
      <c r="M74" s="75" t="e">
        <f>Results!F70</f>
        <v>#DIV/0!</v>
      </c>
      <c r="N74" s="75" t="e">
        <f>Results!G70</f>
        <v>#DIV/0!</v>
      </c>
      <c r="P74" s="59"/>
      <c r="Q74" s="59"/>
      <c r="R74" s="59"/>
      <c r="S74" s="59"/>
      <c r="T74" s="59"/>
    </row>
    <row r="75" spans="10:20" ht="15" customHeight="1">
      <c r="J75" s="66"/>
      <c r="K75" s="37" t="str">
        <f>Results!C71</f>
        <v>F09</v>
      </c>
      <c r="L75" s="37" t="str">
        <f>Results!B71</f>
        <v>NM_004810</v>
      </c>
      <c r="M75" s="75" t="e">
        <f>Results!F71</f>
        <v>#DIV/0!</v>
      </c>
      <c r="N75" s="75" t="e">
        <f>Results!G71</f>
        <v>#DIV/0!</v>
      </c>
      <c r="P75" s="59"/>
      <c r="Q75" s="59"/>
      <c r="R75" s="59"/>
      <c r="S75" s="59"/>
      <c r="T75" s="59"/>
    </row>
    <row r="76" spans="10:20" ht="15" customHeight="1">
      <c r="J76" s="66"/>
      <c r="K76" s="37" t="str">
        <f>Results!C72</f>
        <v>F10</v>
      </c>
      <c r="L76" s="37" t="str">
        <f>Results!B72</f>
        <v>NM_130785</v>
      </c>
      <c r="M76" s="75" t="e">
        <f>Results!F72</f>
        <v>#DIV/0!</v>
      </c>
      <c r="N76" s="75" t="e">
        <f>Results!G72</f>
        <v>#DIV/0!</v>
      </c>
      <c r="P76" s="59"/>
      <c r="Q76" s="59"/>
      <c r="R76" s="59"/>
      <c r="S76" s="59"/>
      <c r="T76" s="59"/>
    </row>
    <row r="77" spans="10:20" ht="15" customHeight="1">
      <c r="J77" s="66"/>
      <c r="K77" s="37" t="str">
        <f>Results!C73</f>
        <v>F11</v>
      </c>
      <c r="L77" s="37" t="str">
        <f>Results!B73</f>
        <v>NM_004720</v>
      </c>
      <c r="M77" s="75" t="e">
        <f>Results!F73</f>
        <v>#DIV/0!</v>
      </c>
      <c r="N77" s="75" t="e">
        <f>Results!G73</f>
        <v>#DIV/0!</v>
      </c>
      <c r="P77" s="59"/>
      <c r="Q77" s="59"/>
      <c r="R77" s="59"/>
      <c r="S77" s="59"/>
      <c r="T77" s="59"/>
    </row>
    <row r="78" spans="10:20" ht="15" customHeight="1">
      <c r="J78" s="66"/>
      <c r="K78" s="37" t="str">
        <f>Results!C74</f>
        <v>F12</v>
      </c>
      <c r="L78" s="37" t="str">
        <f>Results!B74</f>
        <v>NM_001037334</v>
      </c>
      <c r="M78" s="75" t="e">
        <f>Results!F74</f>
        <v>#DIV/0!</v>
      </c>
      <c r="N78" s="75" t="e">
        <f>Results!G74</f>
        <v>#DIV/0!</v>
      </c>
      <c r="P78" s="59"/>
      <c r="Q78" s="59"/>
      <c r="R78" s="59"/>
      <c r="S78" s="59"/>
      <c r="T78" s="59"/>
    </row>
    <row r="79" spans="10:20" ht="15" customHeight="1">
      <c r="J79" s="66"/>
      <c r="K79" s="37" t="str">
        <f>Results!C75</f>
        <v>G01</v>
      </c>
      <c r="L79" s="37" t="str">
        <f>Results!B75</f>
        <v>NM_005443</v>
      </c>
      <c r="M79" s="75" t="e">
        <f>Results!F75</f>
        <v>#DIV/0!</v>
      </c>
      <c r="N79" s="75" t="e">
        <f>Results!G75</f>
        <v>#DIV/0!</v>
      </c>
      <c r="P79" s="59"/>
      <c r="Q79" s="59"/>
      <c r="R79" s="59"/>
      <c r="S79" s="59"/>
      <c r="T79" s="59"/>
    </row>
    <row r="80" spans="10:20" ht="15" customHeight="1">
      <c r="J80" s="66"/>
      <c r="K80" s="37" t="str">
        <f>Results!C76</f>
        <v>G02</v>
      </c>
      <c r="L80" s="37" t="str">
        <f>Results!B76</f>
        <v>NM_005679</v>
      </c>
      <c r="M80" s="75" t="e">
        <f>Results!F76</f>
        <v>#DIV/0!</v>
      </c>
      <c r="N80" s="75" t="e">
        <f>Results!G76</f>
        <v>#DIV/0!</v>
      </c>
      <c r="P80" s="59"/>
      <c r="Q80" s="59"/>
      <c r="R80" s="59"/>
      <c r="S80" s="59"/>
      <c r="T80" s="59"/>
    </row>
    <row r="81" spans="10:20" ht="15" customHeight="1">
      <c r="J81" s="66"/>
      <c r="K81" s="37" t="str">
        <f>Results!C77</f>
        <v>G03</v>
      </c>
      <c r="L81" s="37" t="str">
        <f>Results!B77</f>
        <v>NM_001759</v>
      </c>
      <c r="M81" s="75" t="e">
        <f>Results!F77</f>
        <v>#DIV/0!</v>
      </c>
      <c r="N81" s="75" t="e">
        <f>Results!G77</f>
        <v>#DIV/0!</v>
      </c>
      <c r="P81" s="59"/>
      <c r="Q81" s="59"/>
      <c r="R81" s="59"/>
      <c r="S81" s="59"/>
      <c r="T81" s="59"/>
    </row>
    <row r="82" spans="10:20" ht="15" customHeight="1">
      <c r="J82" s="66"/>
      <c r="K82" s="37" t="str">
        <f>Results!C78</f>
        <v>G04</v>
      </c>
      <c r="L82" s="37" t="str">
        <f>Results!B78</f>
        <v>NM_003939</v>
      </c>
      <c r="M82" s="75" t="e">
        <f>Results!F78</f>
        <v>#DIV/0!</v>
      </c>
      <c r="N82" s="75" t="e">
        <f>Results!G78</f>
        <v>#DIV/0!</v>
      </c>
      <c r="P82" s="59"/>
      <c r="Q82" s="59"/>
      <c r="R82" s="59"/>
      <c r="S82" s="59"/>
      <c r="T82" s="59"/>
    </row>
    <row r="83" spans="10:20" ht="15" customHeight="1">
      <c r="J83" s="66"/>
      <c r="K83" s="37" t="str">
        <f>Results!C79</f>
        <v>G05</v>
      </c>
      <c r="L83" s="37" t="str">
        <f>Results!B79</f>
        <v>NM_003883</v>
      </c>
      <c r="M83" s="75" t="e">
        <f>Results!F79</f>
        <v>#DIV/0!</v>
      </c>
      <c r="N83" s="75" t="e">
        <f>Results!G79</f>
        <v>#DIV/0!</v>
      </c>
      <c r="P83" s="59"/>
      <c r="Q83" s="59"/>
      <c r="R83" s="59"/>
      <c r="S83" s="59"/>
      <c r="T83" s="59"/>
    </row>
    <row r="84" spans="10:20" ht="15" customHeight="1">
      <c r="J84" s="66"/>
      <c r="K84" s="37" t="str">
        <f>Results!C80</f>
        <v>G06</v>
      </c>
      <c r="L84" s="37" t="str">
        <f>Results!B80</f>
        <v>NM_032562</v>
      </c>
      <c r="M84" s="75" t="e">
        <f>Results!F80</f>
        <v>#DIV/0!</v>
      </c>
      <c r="N84" s="75" t="e">
        <f>Results!G80</f>
        <v>#DIV/0!</v>
      </c>
      <c r="P84" s="59"/>
      <c r="Q84" s="59"/>
      <c r="R84" s="59"/>
      <c r="S84" s="59"/>
      <c r="T84" s="59"/>
    </row>
    <row r="85" spans="10:20" ht="15" customHeight="1">
      <c r="J85" s="66"/>
      <c r="K85" s="37" t="str">
        <f>Results!C81</f>
        <v>G07</v>
      </c>
      <c r="L85" s="37" t="str">
        <f>Results!B81</f>
        <v>NM_032019</v>
      </c>
      <c r="M85" s="75" t="e">
        <f>Results!F81</f>
        <v>#DIV/0!</v>
      </c>
      <c r="N85" s="75" t="e">
        <f>Results!G81</f>
        <v>#DIV/0!</v>
      </c>
      <c r="P85" s="59"/>
      <c r="Q85" s="59"/>
      <c r="R85" s="59"/>
      <c r="S85" s="59"/>
      <c r="T85" s="59"/>
    </row>
    <row r="86" spans="10:20" ht="15" customHeight="1">
      <c r="J86" s="66"/>
      <c r="K86" s="37" t="str">
        <f>Results!C82</f>
        <v>G08</v>
      </c>
      <c r="L86" s="37" t="str">
        <f>Results!B82</f>
        <v>NM_001013836</v>
      </c>
      <c r="M86" s="75" t="e">
        <f>Results!F82</f>
        <v>#DIV/0!</v>
      </c>
      <c r="N86" s="75" t="e">
        <f>Results!G82</f>
        <v>#DIV/0!</v>
      </c>
      <c r="P86" s="59"/>
      <c r="Q86" s="59"/>
      <c r="R86" s="59"/>
      <c r="S86" s="59"/>
      <c r="T86" s="59"/>
    </row>
    <row r="87" spans="10:20" ht="15" customHeight="1">
      <c r="J87" s="66"/>
      <c r="K87" s="37" t="str">
        <f>Results!C83</f>
        <v>G09</v>
      </c>
      <c r="L87" s="37" t="str">
        <f>Results!B83</f>
        <v>NM_005436</v>
      </c>
      <c r="M87" s="75" t="e">
        <f>Results!F83</f>
        <v>#DIV/0!</v>
      </c>
      <c r="N87" s="75" t="e">
        <f>Results!G83</f>
        <v>#DIV/0!</v>
      </c>
      <c r="P87" s="59"/>
      <c r="Q87" s="59"/>
      <c r="R87" s="59"/>
      <c r="S87" s="59"/>
      <c r="T87" s="59"/>
    </row>
    <row r="88" spans="10:20" ht="15" customHeight="1">
      <c r="J88" s="66"/>
      <c r="K88" s="37" t="str">
        <f>Results!C84</f>
        <v>G10</v>
      </c>
      <c r="L88" s="37" t="str">
        <f>Results!B84</f>
        <v>NM_001742</v>
      </c>
      <c r="M88" s="75" t="e">
        <f>Results!F84</f>
        <v>#DIV/0!</v>
      </c>
      <c r="N88" s="75" t="e">
        <f>Results!G84</f>
        <v>#DIV/0!</v>
      </c>
      <c r="P88" s="59"/>
      <c r="Q88" s="59"/>
      <c r="R88" s="59"/>
      <c r="S88" s="59"/>
      <c r="T88" s="59"/>
    </row>
    <row r="89" spans="10:20" ht="15" customHeight="1">
      <c r="J89" s="66"/>
      <c r="K89" s="37" t="str">
        <f>Results!C85</f>
        <v>G11</v>
      </c>
      <c r="L89" s="37" t="str">
        <f>Results!B85</f>
        <v>NM_001954</v>
      </c>
      <c r="M89" s="75" t="e">
        <f>Results!F85</f>
        <v>#DIV/0!</v>
      </c>
      <c r="N89" s="75" t="e">
        <f>Results!G85</f>
        <v>#DIV/0!</v>
      </c>
      <c r="P89" s="59"/>
      <c r="Q89" s="59"/>
      <c r="R89" s="59"/>
      <c r="S89" s="59"/>
      <c r="T89" s="59"/>
    </row>
    <row r="90" spans="10:20" ht="15" customHeight="1">
      <c r="J90" s="66"/>
      <c r="K90" s="37" t="str">
        <f>Results!C86</f>
        <v>G12</v>
      </c>
      <c r="L90" s="37" t="str">
        <f>Results!B86</f>
        <v>NM_005432</v>
      </c>
      <c r="M90" s="75" t="e">
        <f>Results!F86</f>
        <v>#DIV/0!</v>
      </c>
      <c r="N90" s="75" t="e">
        <f>Results!G86</f>
        <v>#DIV/0!</v>
      </c>
      <c r="P90" s="59"/>
      <c r="Q90" s="59"/>
      <c r="R90" s="59"/>
      <c r="S90" s="59"/>
      <c r="T90" s="59"/>
    </row>
    <row r="91" spans="10:16" ht="15" customHeight="1">
      <c r="J91" s="63" t="str">
        <f>'Gene Table'!A99</f>
        <v>Plate 2</v>
      </c>
      <c r="K91" s="37" t="str">
        <f>Results!C99</f>
        <v>A01</v>
      </c>
      <c r="L91" s="37" t="str">
        <f>Results!B99</f>
        <v>NM_000376</v>
      </c>
      <c r="M91" s="75" t="e">
        <f>Results!F99</f>
        <v>#DIV/0!</v>
      </c>
      <c r="N91" s="75" t="e">
        <f>Results!G99</f>
        <v>#DIV/0!</v>
      </c>
      <c r="O91" s="59"/>
      <c r="P91" s="59"/>
    </row>
    <row r="92" spans="10:16" ht="15" customHeight="1">
      <c r="J92" s="66"/>
      <c r="K92" s="37" t="str">
        <f>Results!C100</f>
        <v>A02</v>
      </c>
      <c r="L92" s="37" t="str">
        <f>Results!B100</f>
        <v>NM_001074</v>
      </c>
      <c r="M92" s="75" t="e">
        <f>Results!F100</f>
        <v>#DIV/0!</v>
      </c>
      <c r="N92" s="75" t="e">
        <f>Results!G100</f>
        <v>#DIV/0!</v>
      </c>
      <c r="O92" s="59"/>
      <c r="P92" s="59"/>
    </row>
    <row r="93" spans="10:16" ht="15" customHeight="1">
      <c r="J93" s="66"/>
      <c r="K93" s="37" t="str">
        <f>Results!C101</f>
        <v>A03</v>
      </c>
      <c r="L93" s="37" t="str">
        <f>Results!B101</f>
        <v>NM_000716</v>
      </c>
      <c r="M93" s="75" t="e">
        <f>Results!F101</f>
        <v>#DIV/0!</v>
      </c>
      <c r="N93" s="75" t="e">
        <f>Results!G101</f>
        <v>#DIV/0!</v>
      </c>
      <c r="O93" s="59"/>
      <c r="P93" s="59"/>
    </row>
    <row r="94" spans="10:16" ht="15" customHeight="1">
      <c r="J94" s="66"/>
      <c r="K94" s="37" t="str">
        <f>Results!C102</f>
        <v>A04</v>
      </c>
      <c r="L94" s="37" t="str">
        <f>Results!B102</f>
        <v>NM_007118</v>
      </c>
      <c r="M94" s="75" t="e">
        <f>Results!F102</f>
        <v>#DIV/0!</v>
      </c>
      <c r="N94" s="75" t="e">
        <f>Results!G102</f>
        <v>#DIV/0!</v>
      </c>
      <c r="O94" s="59"/>
      <c r="P94" s="59"/>
    </row>
    <row r="95" spans="10:14" ht="15" customHeight="1">
      <c r="J95" s="66"/>
      <c r="K95" s="37" t="str">
        <f>Results!C103</f>
        <v>A05</v>
      </c>
      <c r="L95" s="37" t="str">
        <f>Results!B103</f>
        <v>NM_004620</v>
      </c>
      <c r="M95" s="75" t="e">
        <f>Results!F103</f>
        <v>#DIV/0!</v>
      </c>
      <c r="N95" s="75" t="e">
        <f>Results!G103</f>
        <v>#DIV/0!</v>
      </c>
    </row>
    <row r="96" spans="10:14" ht="15" customHeight="1">
      <c r="J96" s="66"/>
      <c r="K96" s="37" t="str">
        <f>Results!C104</f>
        <v>A06</v>
      </c>
      <c r="L96" s="37" t="str">
        <f>Results!B104</f>
        <v>NM_003273</v>
      </c>
      <c r="M96" s="75" t="e">
        <f>Results!F104</f>
        <v>#DIV/0!</v>
      </c>
      <c r="N96" s="75" t="e">
        <f>Results!G104</f>
        <v>#DIV/0!</v>
      </c>
    </row>
    <row r="97" spans="10:14" ht="15" customHeight="1">
      <c r="J97" s="66"/>
      <c r="K97" s="37" t="str">
        <f>Results!C105</f>
        <v>A07</v>
      </c>
      <c r="L97" s="37" t="str">
        <f>Results!B105</f>
        <v>NM_001042454</v>
      </c>
      <c r="M97" s="75" t="e">
        <f>Results!F105</f>
        <v>#DIV/0!</v>
      </c>
      <c r="N97" s="75" t="e">
        <f>Results!G105</f>
        <v>#DIV/0!</v>
      </c>
    </row>
    <row r="98" spans="10:14" ht="15" customHeight="1">
      <c r="J98" s="66"/>
      <c r="K98" s="37" t="str">
        <f>Results!C106</f>
        <v>A08</v>
      </c>
      <c r="L98" s="37" t="str">
        <f>Results!B106</f>
        <v>NM_005652</v>
      </c>
      <c r="M98" s="75" t="e">
        <f>Results!F106</f>
        <v>#DIV/0!</v>
      </c>
      <c r="N98" s="75" t="e">
        <f>Results!G106</f>
        <v>#DIV/0!</v>
      </c>
    </row>
    <row r="99" spans="10:14" ht="15" customHeight="1">
      <c r="J99" s="66"/>
      <c r="K99" s="37" t="str">
        <f>Results!C107</f>
        <v>A09</v>
      </c>
      <c r="L99" s="37" t="str">
        <f>Results!B107</f>
        <v>NM_003218</v>
      </c>
      <c r="M99" s="75" t="e">
        <f>Results!F107</f>
        <v>#DIV/0!</v>
      </c>
      <c r="N99" s="75" t="e">
        <f>Results!G107</f>
        <v>#DIV/0!</v>
      </c>
    </row>
    <row r="100" spans="10:14" ht="15" customHeight="1">
      <c r="J100" s="66"/>
      <c r="K100" s="37" t="str">
        <f>Results!C108</f>
        <v>A10</v>
      </c>
      <c r="L100" s="37" t="str">
        <f>Results!B108</f>
        <v>NM_003150</v>
      </c>
      <c r="M100" s="75" t="e">
        <f>Results!F108</f>
        <v>#DIV/0!</v>
      </c>
      <c r="N100" s="75" t="e">
        <f>Results!G108</f>
        <v>#DIV/0!</v>
      </c>
    </row>
    <row r="101" spans="10:14" ht="15" customHeight="1">
      <c r="J101" s="66"/>
      <c r="K101" s="37" t="str">
        <f>Results!C109</f>
        <v>A11</v>
      </c>
      <c r="L101" s="37" t="str">
        <f>Results!B109</f>
        <v>NM_007315</v>
      </c>
      <c r="M101" s="75" t="e">
        <f>Results!F109</f>
        <v>#DIV/0!</v>
      </c>
      <c r="N101" s="75" t="e">
        <f>Results!G109</f>
        <v>#DIV/0!</v>
      </c>
    </row>
    <row r="102" spans="10:14" ht="15" customHeight="1">
      <c r="J102" s="66"/>
      <c r="K102" s="37" t="str">
        <f>Results!C110</f>
        <v>A12</v>
      </c>
      <c r="L102" s="37" t="str">
        <f>Results!B110</f>
        <v>NM_004333</v>
      </c>
      <c r="M102" s="75" t="e">
        <f>Results!F110</f>
        <v>#DIV/0!</v>
      </c>
      <c r="N102" s="75" t="e">
        <f>Results!G110</f>
        <v>#DIV/0!</v>
      </c>
    </row>
    <row r="103" spans="10:14" ht="15" customHeight="1">
      <c r="J103" s="66"/>
      <c r="K103" s="37" t="str">
        <f>Results!C111</f>
        <v>B01</v>
      </c>
      <c r="L103" s="37" t="str">
        <f>Results!B111</f>
        <v>NM_004599</v>
      </c>
      <c r="M103" s="75" t="e">
        <f>Results!F111</f>
        <v>#DIV/0!</v>
      </c>
      <c r="N103" s="75" t="e">
        <f>Results!G111</f>
        <v>#DIV/0!</v>
      </c>
    </row>
    <row r="104" spans="10:14" ht="15" customHeight="1">
      <c r="J104" s="66"/>
      <c r="K104" s="37" t="str">
        <f>Results!C112</f>
        <v>B02</v>
      </c>
      <c r="L104" s="37" t="str">
        <f>Results!B112</f>
        <v>NM_005989</v>
      </c>
      <c r="M104" s="75" t="e">
        <f>Results!F112</f>
        <v>#DIV/0!</v>
      </c>
      <c r="N104" s="75" t="e">
        <f>Results!G112</f>
        <v>#DIV/0!</v>
      </c>
    </row>
    <row r="105" spans="10:14" ht="15" customHeight="1">
      <c r="J105" s="66"/>
      <c r="K105" s="37" t="str">
        <f>Results!C113</f>
        <v>B03</v>
      </c>
      <c r="L105" s="37" t="str">
        <f>Results!B113</f>
        <v>NM_003118</v>
      </c>
      <c r="M105" s="75" t="e">
        <f>Results!F113</f>
        <v>#DIV/0!</v>
      </c>
      <c r="N105" s="75" t="e">
        <f>Results!G113</f>
        <v>#DIV/0!</v>
      </c>
    </row>
    <row r="106" spans="10:14" ht="15" customHeight="1">
      <c r="J106" s="66"/>
      <c r="K106" s="37" t="str">
        <f>Results!C114</f>
        <v>B04</v>
      </c>
      <c r="L106" s="37" t="str">
        <f>Results!B114</f>
        <v>NM_003113</v>
      </c>
      <c r="M106" s="75" t="e">
        <f>Results!F114</f>
        <v>#DIV/0!</v>
      </c>
      <c r="N106" s="75" t="e">
        <f>Results!G114</f>
        <v>#DIV/0!</v>
      </c>
    </row>
    <row r="107" spans="10:14" ht="15" customHeight="1">
      <c r="J107" s="66"/>
      <c r="K107" s="37" t="str">
        <f>Results!C115</f>
        <v>B05</v>
      </c>
      <c r="L107" s="37" t="str">
        <f>Results!B115</f>
        <v>NM_003062</v>
      </c>
      <c r="M107" s="75" t="e">
        <f>Results!F115</f>
        <v>#DIV/0!</v>
      </c>
      <c r="N107" s="75" t="e">
        <f>Results!G115</f>
        <v>#DIV/0!</v>
      </c>
    </row>
    <row r="108" spans="10:14" ht="15" customHeight="1">
      <c r="J108" s="66"/>
      <c r="K108" s="37" t="str">
        <f>Results!C116</f>
        <v>B06</v>
      </c>
      <c r="L108" s="37" t="str">
        <f>Results!B116</f>
        <v>NM_022743</v>
      </c>
      <c r="M108" s="75" t="e">
        <f>Results!F116</f>
        <v>#DIV/0!</v>
      </c>
      <c r="N108" s="75" t="e">
        <f>Results!G116</f>
        <v>#DIV/0!</v>
      </c>
    </row>
    <row r="109" spans="10:14" ht="15" customHeight="1">
      <c r="J109" s="66"/>
      <c r="K109" s="37" t="str">
        <f>Results!C117</f>
        <v>B07</v>
      </c>
      <c r="L109" s="37" t="str">
        <f>Results!B117</f>
        <v>NM_001035511</v>
      </c>
      <c r="M109" s="75" t="e">
        <f>Results!F117</f>
        <v>#DIV/0!</v>
      </c>
      <c r="N109" s="75" t="e">
        <f>Results!G117</f>
        <v>#DIV/0!</v>
      </c>
    </row>
    <row r="110" spans="10:14" ht="15" customHeight="1">
      <c r="J110" s="66"/>
      <c r="K110" s="37" t="str">
        <f>Results!C118</f>
        <v>B08</v>
      </c>
      <c r="L110" s="37" t="str">
        <f>Results!B118</f>
        <v>NM_002985</v>
      </c>
      <c r="M110" s="75" t="e">
        <f>Results!F118</f>
        <v>#DIV/0!</v>
      </c>
      <c r="N110" s="75" t="e">
        <f>Results!G118</f>
        <v>#DIV/0!</v>
      </c>
    </row>
    <row r="111" spans="10:14" ht="15" customHeight="1">
      <c r="J111" s="66"/>
      <c r="K111" s="37" t="str">
        <f>Results!C119</f>
        <v>B09</v>
      </c>
      <c r="L111" s="37" t="str">
        <f>Results!B119</f>
        <v>NM_002982</v>
      </c>
      <c r="M111" s="75" t="e">
        <f>Results!F119</f>
        <v>#DIV/0!</v>
      </c>
      <c r="N111" s="75" t="e">
        <f>Results!G119</f>
        <v>#DIV/0!</v>
      </c>
    </row>
    <row r="112" spans="10:14" ht="15" customHeight="1">
      <c r="J112" s="66"/>
      <c r="K112" s="37" t="str">
        <f>Results!C120</f>
        <v>B10</v>
      </c>
      <c r="L112" s="37" t="str">
        <f>Results!B120</f>
        <v>NM_005622</v>
      </c>
      <c r="M112" s="75" t="e">
        <f>Results!F120</f>
        <v>#DIV/0!</v>
      </c>
      <c r="N112" s="75" t="e">
        <f>Results!G120</f>
        <v>#DIV/0!</v>
      </c>
    </row>
    <row r="113" spans="10:14" ht="15" customHeight="1">
      <c r="J113" s="66"/>
      <c r="K113" s="37" t="str">
        <f>Results!C121</f>
        <v>B11</v>
      </c>
      <c r="L113" s="37" t="str">
        <f>Results!B121</f>
        <v>NM_012421</v>
      </c>
      <c r="M113" s="75" t="e">
        <f>Results!F121</f>
        <v>#DIV/0!</v>
      </c>
      <c r="N113" s="75" t="e">
        <f>Results!G121</f>
        <v>#DIV/0!</v>
      </c>
    </row>
    <row r="114" spans="10:14" ht="15" customHeight="1">
      <c r="J114" s="66"/>
      <c r="K114" s="37" t="str">
        <f>Results!C122</f>
        <v>B12</v>
      </c>
      <c r="L114" s="37" t="str">
        <f>Results!B122</f>
        <v>NM_002914</v>
      </c>
      <c r="M114" s="75" t="e">
        <f>Results!F122</f>
        <v>#DIV/0!</v>
      </c>
      <c r="N114" s="75" t="e">
        <f>Results!G122</f>
        <v>#DIV/0!</v>
      </c>
    </row>
    <row r="115" spans="10:14" ht="15" customHeight="1">
      <c r="J115" s="66"/>
      <c r="K115" s="37" t="str">
        <f>Results!C123</f>
        <v>C01</v>
      </c>
      <c r="L115" s="37" t="str">
        <f>Results!B123</f>
        <v>NM_000657</v>
      </c>
      <c r="M115" s="75" t="e">
        <f>Results!F123</f>
        <v>#DIV/0!</v>
      </c>
      <c r="N115" s="75" t="e">
        <f>Results!G123</f>
        <v>#DIV/0!</v>
      </c>
    </row>
    <row r="116" spans="10:14" ht="15" customHeight="1">
      <c r="J116" s="66"/>
      <c r="K116" s="37" t="str">
        <f>Results!C124</f>
        <v>C02</v>
      </c>
      <c r="L116" s="37" t="str">
        <f>Results!B124</f>
        <v>NM_000321</v>
      </c>
      <c r="M116" s="75" t="e">
        <f>Results!F124</f>
        <v>#DIV/0!</v>
      </c>
      <c r="N116" s="75" t="e">
        <f>Results!G124</f>
        <v>#DIV/0!</v>
      </c>
    </row>
    <row r="117" spans="10:14" ht="15" customHeight="1">
      <c r="J117" s="66"/>
      <c r="K117" s="37" t="str">
        <f>Results!C125</f>
        <v>C03</v>
      </c>
      <c r="L117" s="37" t="str">
        <f>Results!B125</f>
        <v>NM_134424</v>
      </c>
      <c r="M117" s="75" t="e">
        <f>Results!F125</f>
        <v>#DIV/0!</v>
      </c>
      <c r="N117" s="75" t="e">
        <f>Results!G125</f>
        <v>#DIV/0!</v>
      </c>
    </row>
    <row r="118" spans="10:14" ht="15" customHeight="1">
      <c r="J118" s="66"/>
      <c r="K118" s="37" t="str">
        <f>Results!C126</f>
        <v>C04</v>
      </c>
      <c r="L118" s="37" t="str">
        <f>Results!B126</f>
        <v>NM_000963</v>
      </c>
      <c r="M118" s="75" t="e">
        <f>Results!F126</f>
        <v>#DIV/0!</v>
      </c>
      <c r="N118" s="75" t="e">
        <f>Results!G126</f>
        <v>#DIV/0!</v>
      </c>
    </row>
    <row r="119" spans="10:14" ht="15" customHeight="1">
      <c r="J119" s="66"/>
      <c r="K119" s="37" t="str">
        <f>Results!C127</f>
        <v>C05</v>
      </c>
      <c r="L119" s="37" t="str">
        <f>Results!B127</f>
        <v>NM_000264</v>
      </c>
      <c r="M119" s="75" t="e">
        <f>Results!F127</f>
        <v>#DIV/0!</v>
      </c>
      <c r="N119" s="75" t="e">
        <f>Results!G127</f>
        <v>#DIV/0!</v>
      </c>
    </row>
    <row r="120" spans="10:14" ht="15" customHeight="1">
      <c r="J120" s="66"/>
      <c r="K120" s="37" t="str">
        <f>Results!C128</f>
        <v>C06</v>
      </c>
      <c r="L120" s="37" t="str">
        <f>Results!B128</f>
        <v>NM_002800</v>
      </c>
      <c r="M120" s="75" t="e">
        <f>Results!F128</f>
        <v>#DIV/0!</v>
      </c>
      <c r="N120" s="75" t="e">
        <f>Results!G128</f>
        <v>#DIV/0!</v>
      </c>
    </row>
    <row r="121" spans="10:14" ht="15" customHeight="1">
      <c r="J121" s="66"/>
      <c r="K121" s="37" t="str">
        <f>Results!C129</f>
        <v>C07</v>
      </c>
      <c r="L121" s="37" t="str">
        <f>Results!B129</f>
        <v>NM_000313</v>
      </c>
      <c r="M121" s="75" t="e">
        <f>Results!F129</f>
        <v>#DIV/0!</v>
      </c>
      <c r="N121" s="75" t="e">
        <f>Results!G129</f>
        <v>#DIV/0!</v>
      </c>
    </row>
    <row r="122" spans="10:14" ht="15" customHeight="1">
      <c r="J122" s="66"/>
      <c r="K122" s="37" t="str">
        <f>Results!C130</f>
        <v>C08</v>
      </c>
      <c r="L122" s="37" t="str">
        <f>Results!B130</f>
        <v>NM_006259</v>
      </c>
      <c r="M122" s="75" t="e">
        <f>Results!F130</f>
        <v>#DIV/0!</v>
      </c>
      <c r="N122" s="75" t="e">
        <f>Results!G130</f>
        <v>#DIV/0!</v>
      </c>
    </row>
    <row r="123" spans="10:14" ht="15" customHeight="1">
      <c r="J123" s="66"/>
      <c r="K123" s="37" t="str">
        <f>Results!C131</f>
        <v>C09</v>
      </c>
      <c r="L123" s="37" t="str">
        <f>Results!B131</f>
        <v>NM_017589</v>
      </c>
      <c r="M123" s="75" t="e">
        <f>Results!F131</f>
        <v>#DIV/0!</v>
      </c>
      <c r="N123" s="75" t="e">
        <f>Results!G131</f>
        <v>#DIV/0!</v>
      </c>
    </row>
    <row r="124" spans="10:14" ht="15" customHeight="1">
      <c r="J124" s="66"/>
      <c r="K124" s="37" t="str">
        <f>Results!C132</f>
        <v>C10</v>
      </c>
      <c r="L124" s="37" t="str">
        <f>Results!B132</f>
        <v>NM_019093</v>
      </c>
      <c r="M124" s="75" t="e">
        <f>Results!F132</f>
        <v>#DIV/0!</v>
      </c>
      <c r="N124" s="75" t="e">
        <f>Results!G132</f>
        <v>#DIV/0!</v>
      </c>
    </row>
    <row r="125" spans="10:14" ht="15" customHeight="1">
      <c r="J125" s="66"/>
      <c r="K125" s="37" t="str">
        <f>Results!C133</f>
        <v>C11</v>
      </c>
      <c r="L125" s="37" t="str">
        <f>Results!B133</f>
        <v>NM_007120</v>
      </c>
      <c r="M125" s="75" t="e">
        <f>Results!F133</f>
        <v>#DIV/0!</v>
      </c>
      <c r="N125" s="75" t="e">
        <f>Results!G133</f>
        <v>#DIV/0!</v>
      </c>
    </row>
    <row r="126" spans="10:14" ht="15" customHeight="1">
      <c r="J126" s="66"/>
      <c r="K126" s="37" t="str">
        <f>Results!C134</f>
        <v>C12</v>
      </c>
      <c r="L126" s="37" t="str">
        <f>Results!B134</f>
        <v>NM_205862</v>
      </c>
      <c r="M126" s="75" t="e">
        <f>Results!F134</f>
        <v>#DIV/0!</v>
      </c>
      <c r="N126" s="75" t="e">
        <f>Results!G134</f>
        <v>#DIV/0!</v>
      </c>
    </row>
    <row r="127" spans="10:14" ht="15" customHeight="1">
      <c r="J127" s="66"/>
      <c r="K127" s="37" t="str">
        <f>Results!C135</f>
        <v>D01</v>
      </c>
      <c r="L127" s="37" t="str">
        <f>Results!B135</f>
        <v>NM_019075</v>
      </c>
      <c r="M127" s="75" t="e">
        <f>Results!F135</f>
        <v>#DIV/0!</v>
      </c>
      <c r="N127" s="75" t="e">
        <f>Results!G135</f>
        <v>#DIV/0!</v>
      </c>
    </row>
    <row r="128" spans="10:14" ht="15" customHeight="1">
      <c r="J128" s="66"/>
      <c r="K128" s="37" t="str">
        <f>Results!C136</f>
        <v>D02</v>
      </c>
      <c r="L128" s="37" t="str">
        <f>Results!B136</f>
        <v>NM_000940</v>
      </c>
      <c r="M128" s="75" t="e">
        <f>Results!F136</f>
        <v>#DIV/0!</v>
      </c>
      <c r="N128" s="75" t="e">
        <f>Results!G136</f>
        <v>#DIV/0!</v>
      </c>
    </row>
    <row r="129" spans="10:14" ht="15" customHeight="1">
      <c r="J129" s="66"/>
      <c r="K129" s="37" t="str">
        <f>Results!C137</f>
        <v>D03</v>
      </c>
      <c r="L129" s="37" t="str">
        <f>Results!B137</f>
        <v>NM_005035</v>
      </c>
      <c r="M129" s="75" t="e">
        <f>Results!F137</f>
        <v>#DIV/0!</v>
      </c>
      <c r="N129" s="75" t="e">
        <f>Results!G137</f>
        <v>#DIV/0!</v>
      </c>
    </row>
    <row r="130" spans="10:14" ht="15" customHeight="1">
      <c r="J130" s="66"/>
      <c r="K130" s="37" t="str">
        <f>Results!C138</f>
        <v>D04</v>
      </c>
      <c r="L130" s="37" t="str">
        <f>Results!B138</f>
        <v>NM_001018111</v>
      </c>
      <c r="M130" s="75" t="e">
        <f>Results!F138</f>
        <v>#DIV/0!</v>
      </c>
      <c r="N130" s="75" t="e">
        <f>Results!G138</f>
        <v>#DIV/0!</v>
      </c>
    </row>
    <row r="131" spans="10:14" ht="15" customHeight="1">
      <c r="J131" s="66"/>
      <c r="K131" s="37" t="str">
        <f>Results!C139</f>
        <v>D05</v>
      </c>
      <c r="L131" s="37" t="str">
        <f>Results!B139</f>
        <v>NM_000301</v>
      </c>
      <c r="M131" s="75" t="e">
        <f>Results!F139</f>
        <v>#DIV/0!</v>
      </c>
      <c r="N131" s="75" t="e">
        <f>Results!G139</f>
        <v>#DIV/0!</v>
      </c>
    </row>
    <row r="132" spans="10:14" ht="15" customHeight="1">
      <c r="J132" s="66"/>
      <c r="K132" s="37" t="str">
        <f>Results!C140</f>
        <v>D06</v>
      </c>
      <c r="L132" s="37" t="str">
        <f>Results!B140</f>
        <v>NM_002661</v>
      </c>
      <c r="M132" s="75" t="e">
        <f>Results!F140</f>
        <v>#DIV/0!</v>
      </c>
      <c r="N132" s="75" t="e">
        <f>Results!G140</f>
        <v>#DIV/0!</v>
      </c>
    </row>
    <row r="133" spans="10:14" ht="15" customHeight="1">
      <c r="J133" s="66"/>
      <c r="K133" s="37" t="str">
        <f>Results!C141</f>
        <v>D07</v>
      </c>
      <c r="L133" s="37" t="str">
        <f>Results!B141</f>
        <v>NM_000298</v>
      </c>
      <c r="M133" s="75" t="e">
        <f>Results!F141</f>
        <v>#DIV/0!</v>
      </c>
      <c r="N133" s="75" t="e">
        <f>Results!G141</f>
        <v>#DIV/0!</v>
      </c>
    </row>
    <row r="134" spans="10:14" ht="15" customHeight="1">
      <c r="J134" s="66"/>
      <c r="K134" s="37" t="str">
        <f>Results!C142</f>
        <v>D08</v>
      </c>
      <c r="L134" s="37" t="str">
        <f>Results!B142</f>
        <v>NM_000295</v>
      </c>
      <c r="M134" s="75" t="e">
        <f>Results!F142</f>
        <v>#DIV/0!</v>
      </c>
      <c r="N134" s="75" t="e">
        <f>Results!G142</f>
        <v>#DIV/0!</v>
      </c>
    </row>
    <row r="135" spans="10:14" ht="15" customHeight="1">
      <c r="J135" s="66"/>
      <c r="K135" s="37" t="str">
        <f>Results!C143</f>
        <v>D09</v>
      </c>
      <c r="L135" s="37" t="str">
        <f>Results!B143</f>
        <v>NM_000927</v>
      </c>
      <c r="M135" s="75" t="e">
        <f>Results!F143</f>
        <v>#DIV/0!</v>
      </c>
      <c r="N135" s="75" t="e">
        <f>Results!G143</f>
        <v>#DIV/0!</v>
      </c>
    </row>
    <row r="136" spans="10:14" ht="15" customHeight="1">
      <c r="J136" s="66"/>
      <c r="K136" s="37" t="str">
        <f>Results!C144</f>
        <v>D10</v>
      </c>
      <c r="L136" s="37" t="str">
        <f>Results!B144</f>
        <v>NM_002631</v>
      </c>
      <c r="M136" s="75" t="e">
        <f>Results!F144</f>
        <v>#DIV/0!</v>
      </c>
      <c r="N136" s="75" t="e">
        <f>Results!G144</f>
        <v>#DIV/0!</v>
      </c>
    </row>
    <row r="137" spans="10:14" ht="15" customHeight="1">
      <c r="J137" s="66"/>
      <c r="K137" s="37" t="str">
        <f>Results!C145</f>
        <v>D11</v>
      </c>
      <c r="L137" s="37" t="str">
        <f>Results!B145</f>
        <v>NM_002575</v>
      </c>
      <c r="M137" s="75" t="e">
        <f>Results!F145</f>
        <v>#DIV/0!</v>
      </c>
      <c r="N137" s="75" t="e">
        <f>Results!G145</f>
        <v>#DIV/0!</v>
      </c>
    </row>
    <row r="138" spans="10:14" ht="15" customHeight="1">
      <c r="J138" s="66"/>
      <c r="K138" s="37" t="str">
        <f>Results!C146</f>
        <v>D12</v>
      </c>
      <c r="L138" s="37" t="str">
        <f>Results!B146</f>
        <v>NM_000602</v>
      </c>
      <c r="M138" s="75" t="e">
        <f>Results!F146</f>
        <v>#DIV/0!</v>
      </c>
      <c r="N138" s="75" t="e">
        <f>Results!G146</f>
        <v>#DIV/0!</v>
      </c>
    </row>
    <row r="139" spans="10:14" ht="15" customHeight="1">
      <c r="J139" s="66"/>
      <c r="K139" s="37" t="str">
        <f>Results!C147</f>
        <v>E01</v>
      </c>
      <c r="L139" s="37" t="str">
        <f>Results!B147</f>
        <v>NM_000625</v>
      </c>
      <c r="M139" s="75" t="e">
        <f>Results!F147</f>
        <v>#DIV/0!</v>
      </c>
      <c r="N139" s="75" t="e">
        <f>Results!G147</f>
        <v>#DIV/0!</v>
      </c>
    </row>
    <row r="140" spans="10:14" ht="15" customHeight="1">
      <c r="J140" s="66"/>
      <c r="K140" s="37" t="str">
        <f>Results!C148</f>
        <v>E02</v>
      </c>
      <c r="L140" s="37" t="str">
        <f>Results!B148</f>
        <v>NM_001077493</v>
      </c>
      <c r="M140" s="75" t="e">
        <f>Results!F148</f>
        <v>#DIV/0!</v>
      </c>
      <c r="N140" s="75" t="e">
        <f>Results!G148</f>
        <v>#DIV/0!</v>
      </c>
    </row>
    <row r="141" spans="10:14" ht="15" customHeight="1">
      <c r="J141" s="66"/>
      <c r="K141" s="37" t="str">
        <f>Results!C149</f>
        <v>E03</v>
      </c>
      <c r="L141" s="37" t="str">
        <f>Results!B149</f>
        <v>NM_002467</v>
      </c>
      <c r="M141" s="75" t="e">
        <f>Results!F149</f>
        <v>#DIV/0!</v>
      </c>
      <c r="N141" s="75" t="e">
        <f>Results!G149</f>
        <v>#DIV/0!</v>
      </c>
    </row>
    <row r="142" spans="10:14" ht="15" customHeight="1">
      <c r="J142" s="66"/>
      <c r="K142" s="37" t="str">
        <f>Results!C150</f>
        <v>E04</v>
      </c>
      <c r="L142" s="37" t="str">
        <f>Results!B150</f>
        <v>NM_002462</v>
      </c>
      <c r="M142" s="75" t="e">
        <f>Results!F150</f>
        <v>#DIV/0!</v>
      </c>
      <c r="N142" s="75" t="e">
        <f>Results!G150</f>
        <v>#DIV/0!</v>
      </c>
    </row>
    <row r="143" spans="10:14" ht="15" customHeight="1">
      <c r="J143" s="66"/>
      <c r="K143" s="37" t="str">
        <f>Results!C151</f>
        <v>E05</v>
      </c>
      <c r="L143" s="37" t="str">
        <f>Results!B151</f>
        <v>NM_002454</v>
      </c>
      <c r="M143" s="75" t="e">
        <f>Results!F151</f>
        <v>#DIV/0!</v>
      </c>
      <c r="N143" s="75" t="e">
        <f>Results!G151</f>
        <v>#DIV/0!</v>
      </c>
    </row>
    <row r="144" spans="10:14" ht="15" customHeight="1">
      <c r="J144" s="66"/>
      <c r="K144" s="37" t="str">
        <f>Results!C152</f>
        <v>E06</v>
      </c>
      <c r="L144" s="37" t="str">
        <f>Results!B152</f>
        <v>NM_005952</v>
      </c>
      <c r="M144" s="75" t="e">
        <f>Results!F152</f>
        <v>#DIV/0!</v>
      </c>
      <c r="N144" s="75" t="e">
        <f>Results!G152</f>
        <v>#DIV/0!</v>
      </c>
    </row>
    <row r="145" spans="10:14" ht="15" customHeight="1">
      <c r="J145" s="66"/>
      <c r="K145" s="37" t="str">
        <f>Results!C153</f>
        <v>E07</v>
      </c>
      <c r="L145" s="37" t="str">
        <f>Results!B153</f>
        <v>NM_000251</v>
      </c>
      <c r="M145" s="75" t="e">
        <f>Results!F153</f>
        <v>#DIV/0!</v>
      </c>
      <c r="N145" s="75" t="e">
        <f>Results!G153</f>
        <v>#DIV/0!</v>
      </c>
    </row>
    <row r="146" spans="10:14" ht="15" customHeight="1">
      <c r="J146" s="66"/>
      <c r="K146" s="37" t="str">
        <f>Results!C154</f>
        <v>E08</v>
      </c>
      <c r="L146" s="37" t="str">
        <f>Results!B154</f>
        <v>NM_019899</v>
      </c>
      <c r="M146" s="75" t="e">
        <f>Results!F154</f>
        <v>#DIV/0!</v>
      </c>
      <c r="N146" s="75" t="e">
        <f>Results!G154</f>
        <v>#DIV/0!</v>
      </c>
    </row>
    <row r="147" spans="10:14" ht="15" customHeight="1">
      <c r="J147" s="66"/>
      <c r="K147" s="37" t="str">
        <f>Results!C155</f>
        <v>E09</v>
      </c>
      <c r="L147" s="37" t="str">
        <f>Results!B155</f>
        <v>NM_002426</v>
      </c>
      <c r="M147" s="75" t="e">
        <f>Results!F155</f>
        <v>#DIV/0!</v>
      </c>
      <c r="N147" s="75" t="e">
        <f>Results!G155</f>
        <v>#DIV/0!</v>
      </c>
    </row>
    <row r="148" spans="10:14" ht="15" customHeight="1">
      <c r="J148" s="66"/>
      <c r="K148" s="37" t="str">
        <f>Results!C156</f>
        <v>E10</v>
      </c>
      <c r="L148" s="37" t="str">
        <f>Results!B156</f>
        <v>NM_002424</v>
      </c>
      <c r="M148" s="75" t="e">
        <f>Results!F156</f>
        <v>#DIV/0!</v>
      </c>
      <c r="N148" s="75" t="e">
        <f>Results!G156</f>
        <v>#DIV/0!</v>
      </c>
    </row>
    <row r="149" spans="10:14" ht="15" customHeight="1">
      <c r="J149" s="66"/>
      <c r="K149" s="37" t="str">
        <f>Results!C157</f>
        <v>E11</v>
      </c>
      <c r="L149" s="37" t="str">
        <f>Results!B157</f>
        <v>NM_000249</v>
      </c>
      <c r="M149" s="75" t="e">
        <f>Results!F157</f>
        <v>#DIV/0!</v>
      </c>
      <c r="N149" s="75" t="e">
        <f>Results!G157</f>
        <v>#DIV/0!</v>
      </c>
    </row>
    <row r="150" spans="10:14" ht="15" customHeight="1">
      <c r="J150" s="66"/>
      <c r="K150" s="37" t="str">
        <f>Results!C158</f>
        <v>E12</v>
      </c>
      <c r="L150" s="37" t="str">
        <f>Results!B158</f>
        <v>NM_000246</v>
      </c>
      <c r="M150" s="75" t="e">
        <f>Results!F158</f>
        <v>#DIV/0!</v>
      </c>
      <c r="N150" s="75" t="e">
        <f>Results!G158</f>
        <v>#DIV/0!</v>
      </c>
    </row>
    <row r="151" spans="10:14" ht="15" customHeight="1">
      <c r="J151" s="66"/>
      <c r="K151" s="37" t="str">
        <f>Results!C159</f>
        <v>F01</v>
      </c>
      <c r="L151" s="37" t="str">
        <f>Results!B159</f>
        <v>NM_000428</v>
      </c>
      <c r="M151" s="75" t="e">
        <f>Results!F159</f>
        <v>#DIV/0!</v>
      </c>
      <c r="N151" s="75" t="e">
        <f>Results!G159</f>
        <v>#DIV/0!</v>
      </c>
    </row>
    <row r="152" spans="10:14" ht="15" customHeight="1">
      <c r="J152" s="66"/>
      <c r="K152" s="37" t="str">
        <f>Results!C160</f>
        <v>F02</v>
      </c>
      <c r="L152" s="37" t="str">
        <f>Results!B160</f>
        <v>NM_000236</v>
      </c>
      <c r="M152" s="75" t="e">
        <f>Results!F160</f>
        <v>#DIV/0!</v>
      </c>
      <c r="N152" s="75" t="e">
        <f>Results!G160</f>
        <v>#DIV/0!</v>
      </c>
    </row>
    <row r="153" spans="10:14" ht="15" customHeight="1">
      <c r="J153" s="66"/>
      <c r="K153" s="37" t="str">
        <f>Results!C161</f>
        <v>F03</v>
      </c>
      <c r="L153" s="37" t="str">
        <f>Results!B161</f>
        <v>NM_000222</v>
      </c>
      <c r="M153" s="75" t="e">
        <f>Results!F161</f>
        <v>#DIV/0!</v>
      </c>
      <c r="N153" s="75" t="e">
        <f>Results!G161</f>
        <v>#DIV/0!</v>
      </c>
    </row>
    <row r="154" spans="10:14" ht="15" customHeight="1">
      <c r="J154" s="66"/>
      <c r="K154" s="37" t="str">
        <f>Results!C162</f>
        <v>F04</v>
      </c>
      <c r="L154" s="37" t="str">
        <f>Results!B162</f>
        <v>NM_013289</v>
      </c>
      <c r="M154" s="75" t="e">
        <f>Results!F162</f>
        <v>#DIV/0!</v>
      </c>
      <c r="N154" s="75" t="e">
        <f>Results!G162</f>
        <v>#DIV/0!</v>
      </c>
    </row>
    <row r="155" spans="10:14" ht="15" customHeight="1">
      <c r="J155" s="66"/>
      <c r="K155" s="37" t="str">
        <f>Results!C163</f>
        <v>F05</v>
      </c>
      <c r="L155" s="37" t="str">
        <f>Results!B163</f>
        <v>NM_012313</v>
      </c>
      <c r="M155" s="75" t="e">
        <f>Results!F163</f>
        <v>#DIV/0!</v>
      </c>
      <c r="N155" s="75" t="e">
        <f>Results!G163</f>
        <v>#DIV/0!</v>
      </c>
    </row>
    <row r="156" spans="10:14" ht="15" customHeight="1">
      <c r="J156" s="66"/>
      <c r="K156" s="37" t="str">
        <f>Results!C164</f>
        <v>F06</v>
      </c>
      <c r="L156" s="37" t="str">
        <f>Results!B164</f>
        <v>NM_002255</v>
      </c>
      <c r="M156" s="75" t="e">
        <f>Results!F164</f>
        <v>#DIV/0!</v>
      </c>
      <c r="N156" s="75" t="e">
        <f>Results!G164</f>
        <v>#DIV/0!</v>
      </c>
    </row>
    <row r="157" spans="10:14" ht="15" customHeight="1">
      <c r="J157" s="66"/>
      <c r="K157" s="37" t="str">
        <f>Results!C165</f>
        <v>F07</v>
      </c>
      <c r="L157" s="37" t="str">
        <f>Results!B165</f>
        <v>NM_015868</v>
      </c>
      <c r="M157" s="75" t="e">
        <f>Results!F165</f>
        <v>#DIV/0!</v>
      </c>
      <c r="N157" s="75" t="e">
        <f>Results!G165</f>
        <v>#DIV/0!</v>
      </c>
    </row>
    <row r="158" spans="10:14" ht="15" customHeight="1">
      <c r="J158" s="66"/>
      <c r="K158" s="37" t="str">
        <f>Results!C166</f>
        <v>F08</v>
      </c>
      <c r="L158" s="37" t="str">
        <f>Results!B166</f>
        <v>NM_014218</v>
      </c>
      <c r="M158" s="75" t="e">
        <f>Results!F166</f>
        <v>#DIV/0!</v>
      </c>
      <c r="N158" s="75" t="e">
        <f>Results!G166</f>
        <v>#DIV/0!</v>
      </c>
    </row>
    <row r="159" spans="10:14" ht="15" customHeight="1">
      <c r="J159" s="66"/>
      <c r="K159" s="37" t="str">
        <f>Results!C167</f>
        <v>F09</v>
      </c>
      <c r="L159" s="37" t="str">
        <f>Results!B167</f>
        <v>NM_002253</v>
      </c>
      <c r="M159" s="75" t="e">
        <f>Results!F167</f>
        <v>#DIV/0!</v>
      </c>
      <c r="N159" s="75" t="e">
        <f>Results!G167</f>
        <v>#DIV/0!</v>
      </c>
    </row>
    <row r="160" spans="10:14" ht="15" customHeight="1">
      <c r="J160" s="66"/>
      <c r="K160" s="37" t="str">
        <f>Results!C168</f>
        <v>F10</v>
      </c>
      <c r="L160" s="37" t="str">
        <f>Results!B168</f>
        <v>NM_002239</v>
      </c>
      <c r="M160" s="75" t="e">
        <f>Results!F168</f>
        <v>#DIV/0!</v>
      </c>
      <c r="N160" s="75" t="e">
        <f>Results!G168</f>
        <v>#DIV/0!</v>
      </c>
    </row>
    <row r="161" spans="10:14" ht="15" customHeight="1">
      <c r="J161" s="66"/>
      <c r="K161" s="37" t="str">
        <f>Results!C169</f>
        <v>F11</v>
      </c>
      <c r="L161" s="37" t="str">
        <f>Results!B169</f>
        <v>NM_002227</v>
      </c>
      <c r="M161" s="75" t="e">
        <f>Results!F169</f>
        <v>#DIV/0!</v>
      </c>
      <c r="N161" s="75" t="e">
        <f>Results!G169</f>
        <v>#DIV/0!</v>
      </c>
    </row>
    <row r="162" spans="10:14" ht="15" customHeight="1">
      <c r="J162" s="66"/>
      <c r="K162" s="37" t="str">
        <f>Results!C170</f>
        <v>F12</v>
      </c>
      <c r="L162" s="37" t="str">
        <f>Results!B170</f>
        <v>NM_002210</v>
      </c>
      <c r="M162" s="75" t="e">
        <f>Results!F170</f>
        <v>#DIV/0!</v>
      </c>
      <c r="N162" s="75" t="e">
        <f>Results!G170</f>
        <v>#DIV/0!</v>
      </c>
    </row>
    <row r="163" spans="10:14" ht="15" customHeight="1">
      <c r="J163" s="66"/>
      <c r="K163" s="37" t="str">
        <f>Results!C171</f>
        <v>G01</v>
      </c>
      <c r="L163" s="37" t="str">
        <f>Results!B171</f>
        <v>NM_002207</v>
      </c>
      <c r="M163" s="75" t="e">
        <f>Results!F171</f>
        <v>#DIV/0!</v>
      </c>
      <c r="N163" s="75" t="e">
        <f>Results!G171</f>
        <v>#DIV/0!</v>
      </c>
    </row>
    <row r="164" spans="10:14" ht="15" customHeight="1">
      <c r="J164" s="66"/>
      <c r="K164" s="37" t="str">
        <f>Results!C172</f>
        <v>G02</v>
      </c>
      <c r="L164" s="37" t="str">
        <f>Results!B172</f>
        <v>NM_000207</v>
      </c>
      <c r="M164" s="75" t="e">
        <f>Results!F172</f>
        <v>#DIV/0!</v>
      </c>
      <c r="N164" s="75" t="e">
        <f>Results!G172</f>
        <v>#DIV/0!</v>
      </c>
    </row>
    <row r="165" spans="10:14" ht="15" customHeight="1">
      <c r="J165" s="66"/>
      <c r="K165" s="37" t="str">
        <f>Results!C173</f>
        <v>G03</v>
      </c>
      <c r="L165" s="37" t="str">
        <f>Results!B173</f>
        <v>NM_001565</v>
      </c>
      <c r="M165" s="75" t="e">
        <f>Results!F173</f>
        <v>#DIV/0!</v>
      </c>
      <c r="N165" s="75" t="e">
        <f>Results!G173</f>
        <v>#DIV/0!</v>
      </c>
    </row>
    <row r="166" spans="10:14" ht="15" customHeight="1">
      <c r="J166" s="66"/>
      <c r="K166" s="37" t="str">
        <f>Results!C174</f>
        <v>G04</v>
      </c>
      <c r="L166" s="37" t="str">
        <f>Results!B174</f>
        <v>NM_005536</v>
      </c>
      <c r="M166" s="75" t="e">
        <f>Results!F174</f>
        <v>#DIV/0!</v>
      </c>
      <c r="N166" s="75" t="e">
        <f>Results!G174</f>
        <v>#DIV/0!</v>
      </c>
    </row>
    <row r="167" spans="10:14" ht="15" customHeight="1">
      <c r="J167" s="66"/>
      <c r="K167" s="37" t="str">
        <f>Results!C175</f>
        <v>G05</v>
      </c>
      <c r="L167" s="37" t="str">
        <f>Results!B175</f>
        <v>NM_005535</v>
      </c>
      <c r="M167" s="75" t="e">
        <f>Results!F175</f>
        <v>#DIV/0!</v>
      </c>
      <c r="N167" s="75" t="e">
        <f>Results!G175</f>
        <v>#DIV/0!</v>
      </c>
    </row>
    <row r="168" spans="10:14" ht="15" customHeight="1">
      <c r="J168" s="66"/>
      <c r="K168" s="37" t="str">
        <f>Results!C176</f>
        <v>G06</v>
      </c>
      <c r="L168" s="37" t="str">
        <f>Results!B176</f>
        <v>NM_000584</v>
      </c>
      <c r="M168" s="75" t="e">
        <f>Results!F176</f>
        <v>#DIV/0!</v>
      </c>
      <c r="N168" s="75" t="e">
        <f>Results!G176</f>
        <v>#DIV/0!</v>
      </c>
    </row>
    <row r="169" spans="10:14" ht="15" customHeight="1">
      <c r="J169" s="66"/>
      <c r="K169" s="37" t="str">
        <f>Results!C177</f>
        <v>G07</v>
      </c>
      <c r="L169" s="37" t="str">
        <f>Results!B177</f>
        <v>NM_000639</v>
      </c>
      <c r="M169" s="75" t="e">
        <f>Results!F177</f>
        <v>#DIV/0!</v>
      </c>
      <c r="N169" s="75" t="e">
        <f>Results!G177</f>
        <v>#DIV/0!</v>
      </c>
    </row>
    <row r="170" spans="10:14" ht="15" customHeight="1">
      <c r="J170" s="66"/>
      <c r="K170" s="37" t="str">
        <f>Results!C178</f>
        <v>G08</v>
      </c>
      <c r="L170" s="37" t="str">
        <f>Results!B178</f>
        <v>NM_000878</v>
      </c>
      <c r="M170" s="75" t="e">
        <f>Results!F178</f>
        <v>#DIV/0!</v>
      </c>
      <c r="N170" s="75" t="e">
        <f>Results!G178</f>
        <v>#DIV/0!</v>
      </c>
    </row>
    <row r="171" spans="10:14" ht="15" customHeight="1">
      <c r="J171" s="66"/>
      <c r="K171" s="37" t="str">
        <f>Results!C179</f>
        <v>G09</v>
      </c>
      <c r="L171" s="37" t="str">
        <f>Results!B179</f>
        <v>NM_000586</v>
      </c>
      <c r="M171" s="75" t="e">
        <f>Results!F179</f>
        <v>#DIV/0!</v>
      </c>
      <c r="N171" s="75" t="e">
        <f>Results!G179</f>
        <v>#DIV/0!</v>
      </c>
    </row>
    <row r="172" spans="10:14" ht="15" customHeight="1">
      <c r="J172" s="66"/>
      <c r="K172" s="37" t="str">
        <f>Results!C180</f>
        <v>G10</v>
      </c>
      <c r="L172" s="37" t="str">
        <f>Results!B180</f>
        <v>NM_000575</v>
      </c>
      <c r="M172" s="75" t="e">
        <f>Results!F180</f>
        <v>#DIV/0!</v>
      </c>
      <c r="N172" s="75" t="e">
        <f>Results!G180</f>
        <v>#DIV/0!</v>
      </c>
    </row>
    <row r="173" spans="10:14" ht="15" customHeight="1">
      <c r="J173" s="66"/>
      <c r="K173" s="37" t="str">
        <f>Results!C181</f>
        <v>G11</v>
      </c>
      <c r="L173" s="37" t="str">
        <f>Results!B181</f>
        <v>NM_002178</v>
      </c>
      <c r="M173" s="75" t="e">
        <f>Results!F181</f>
        <v>#DIV/0!</v>
      </c>
      <c r="N173" s="75" t="e">
        <f>Results!G181</f>
        <v>#DIV/0!</v>
      </c>
    </row>
    <row r="174" spans="10:14" ht="15" customHeight="1">
      <c r="J174" s="66"/>
      <c r="K174" s="37" t="str">
        <f>Results!C182</f>
        <v>G12</v>
      </c>
      <c r="L174" s="37" t="str">
        <f>Results!B182</f>
        <v>NM_000598</v>
      </c>
      <c r="M174" s="75" t="e">
        <f>Results!F182</f>
        <v>#DIV/0!</v>
      </c>
      <c r="N174" s="75"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696</v>
      </c>
      <c r="B1" s="23"/>
      <c r="C1" s="23"/>
      <c r="D1" s="41">
        <v>3</v>
      </c>
      <c r="F1" s="42" t="s">
        <v>697</v>
      </c>
      <c r="G1" s="42"/>
      <c r="H1" s="42"/>
      <c r="I1" s="41">
        <v>0.001</v>
      </c>
    </row>
    <row r="2" spans="1:9" ht="30" customHeight="1">
      <c r="A2" s="43" t="s">
        <v>698</v>
      </c>
      <c r="B2" s="44"/>
      <c r="C2" s="44"/>
      <c r="D2" s="44"/>
      <c r="E2" s="44"/>
      <c r="F2" s="44"/>
      <c r="G2" s="44"/>
      <c r="H2" s="44"/>
      <c r="I2" s="55"/>
    </row>
    <row r="3" spans="1:9" ht="30" customHeight="1">
      <c r="A3" s="43" t="s">
        <v>699</v>
      </c>
      <c r="B3" s="44"/>
      <c r="C3" s="44"/>
      <c r="D3" s="44"/>
      <c r="E3" s="44"/>
      <c r="F3" s="44"/>
      <c r="G3" s="44"/>
      <c r="H3" s="44"/>
      <c r="I3" s="55"/>
    </row>
    <row r="4" spans="1:9" ht="30" customHeight="1">
      <c r="A4" s="43" t="s">
        <v>692</v>
      </c>
      <c r="B4" s="44"/>
      <c r="C4" s="44"/>
      <c r="D4" s="44"/>
      <c r="E4" s="44"/>
      <c r="F4" s="44"/>
      <c r="G4" s="44"/>
      <c r="H4" s="44"/>
      <c r="I4" s="55"/>
    </row>
    <row r="5" spans="11:19" ht="15" customHeight="1">
      <c r="K5" s="56" t="s">
        <v>700</v>
      </c>
      <c r="L5" s="57"/>
      <c r="M5" s="57"/>
      <c r="N5" s="57"/>
      <c r="O5" s="58"/>
      <c r="P5" s="59"/>
      <c r="Q5" s="59"/>
      <c r="R5" s="59"/>
      <c r="S5" s="59"/>
    </row>
    <row r="6" spans="11:19" ht="15" customHeight="1">
      <c r="K6" s="60" t="s">
        <v>3</v>
      </c>
      <c r="L6" s="61" t="s">
        <v>631</v>
      </c>
      <c r="M6" s="62" t="s">
        <v>694</v>
      </c>
      <c r="N6" s="61" t="s">
        <v>701</v>
      </c>
      <c r="O6" s="61" t="s">
        <v>702</v>
      </c>
      <c r="P6" s="59"/>
      <c r="Q6" s="59"/>
      <c r="R6" s="59"/>
      <c r="S6" s="59"/>
    </row>
    <row r="7" spans="11:15" ht="15" customHeight="1">
      <c r="K7" s="63" t="str">
        <f>'Gene Table'!A3</f>
        <v>Plate 1</v>
      </c>
      <c r="L7" s="37" t="str">
        <f>Results!C3</f>
        <v>A01</v>
      </c>
      <c r="M7" s="37" t="str">
        <f>Results!B3</f>
        <v>NM_000546</v>
      </c>
      <c r="N7" s="64" t="e">
        <f>LOG(Results!H3,2)</f>
        <v>#DIV/0!</v>
      </c>
      <c r="O7" s="65" t="str">
        <f>Results!I3</f>
        <v>N/A</v>
      </c>
    </row>
    <row r="8" spans="11:15" ht="15" customHeight="1">
      <c r="K8" s="66"/>
      <c r="L8" s="37" t="str">
        <f>Results!C4</f>
        <v>A02</v>
      </c>
      <c r="M8" s="37" t="str">
        <f>Results!B4</f>
        <v>NM_000594</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NM_000410</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NM_000572</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NM_000576</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NM_000015</v>
      </c>
      <c r="N13" s="64" t="e">
        <f>LOG(Results!H9,2)</f>
        <v>#DIV/0!</v>
      </c>
      <c r="O13" s="65" t="str">
        <f>Results!I9</f>
        <v>N/A</v>
      </c>
      <c r="P13" s="59"/>
      <c r="Q13" s="59"/>
      <c r="R13" s="59"/>
      <c r="S13" s="59"/>
    </row>
    <row r="14" spans="11:19" ht="15" customHeight="1">
      <c r="K14" s="66"/>
      <c r="L14" s="37" t="str">
        <f>Results!C10</f>
        <v>A08</v>
      </c>
      <c r="M14" s="37" t="str">
        <f>Results!B10</f>
        <v>NM_006297</v>
      </c>
      <c r="N14" s="64" t="e">
        <f>LOG(Results!H10,2)</f>
        <v>#DIV/0!</v>
      </c>
      <c r="O14" s="65" t="str">
        <f>Results!I10</f>
        <v>N/A</v>
      </c>
      <c r="P14" s="59"/>
      <c r="Q14" s="67"/>
      <c r="R14" s="59"/>
      <c r="S14" s="59"/>
    </row>
    <row r="15" spans="11:19" ht="15" customHeight="1">
      <c r="K15" s="66"/>
      <c r="L15" s="37" t="str">
        <f>Results!C11</f>
        <v>A09</v>
      </c>
      <c r="M15" s="37" t="str">
        <f>Results!B11</f>
        <v>NM_000660</v>
      </c>
      <c r="N15" s="64" t="e">
        <f>LOG(Results!H11,2)</f>
        <v>#DIV/0!</v>
      </c>
      <c r="O15" s="65" t="str">
        <f>Results!I11</f>
        <v>N/A</v>
      </c>
      <c r="P15" s="59"/>
      <c r="Q15" s="59"/>
      <c r="R15" s="59"/>
      <c r="S15" s="59"/>
    </row>
    <row r="16" spans="11:19" ht="15" customHeight="1">
      <c r="K16" s="66"/>
      <c r="L16" s="37" t="str">
        <f>Results!C12</f>
        <v>A10</v>
      </c>
      <c r="M16" s="37" t="str">
        <f>Results!B12</f>
        <v>NM_019077</v>
      </c>
      <c r="N16" s="64" t="e">
        <f>LOG(Results!H12,2)</f>
        <v>#DIV/0!</v>
      </c>
      <c r="O16" s="65" t="str">
        <f>Results!I12</f>
        <v>N/A</v>
      </c>
      <c r="P16" s="59"/>
      <c r="Q16" s="59"/>
      <c r="R16" s="59"/>
      <c r="S16" s="59"/>
    </row>
    <row r="17" spans="11:19" ht="15" customHeight="1">
      <c r="K17" s="66"/>
      <c r="L17" s="37" t="str">
        <f>Results!C13</f>
        <v>A11</v>
      </c>
      <c r="M17" s="37" t="str">
        <f>Results!B13</f>
        <v>NM_000773</v>
      </c>
      <c r="N17" s="64" t="e">
        <f>LOG(Results!H13,2)</f>
        <v>#DIV/0!</v>
      </c>
      <c r="O17" s="65" t="str">
        <f>Results!I13</f>
        <v>N/A</v>
      </c>
      <c r="P17" s="59"/>
      <c r="Q17" s="59"/>
      <c r="R17" s="59"/>
      <c r="S17" s="59"/>
    </row>
    <row r="18" spans="11:19" ht="15" customHeight="1">
      <c r="K18" s="66"/>
      <c r="L18" s="37" t="str">
        <f>Results!C14</f>
        <v>A12</v>
      </c>
      <c r="M18" s="37" t="str">
        <f>Results!B14</f>
        <v>NM_000499</v>
      </c>
      <c r="N18" s="64" t="e">
        <f>LOG(Results!H14,2)</f>
        <v>#DIV/0!</v>
      </c>
      <c r="O18" s="65" t="str">
        <f>Results!I14</f>
        <v>N/A</v>
      </c>
      <c r="P18" s="59"/>
      <c r="Q18" s="59"/>
      <c r="R18" s="59"/>
      <c r="S18" s="59"/>
    </row>
    <row r="19" spans="11:19" ht="15" customHeight="1">
      <c r="K19" s="66"/>
      <c r="L19" s="37" t="str">
        <f>Results!C15</f>
        <v>B01</v>
      </c>
      <c r="M19" s="37" t="str">
        <f>Results!B15</f>
        <v>BC008403</v>
      </c>
      <c r="N19" s="64" t="e">
        <f>LOG(Results!H15,2)</f>
        <v>#DIV/0!</v>
      </c>
      <c r="O19" s="65" t="str">
        <f>Results!I15</f>
        <v>N/A</v>
      </c>
      <c r="P19" s="59"/>
      <c r="Q19" s="59"/>
      <c r="R19" s="59"/>
      <c r="S19" s="59"/>
    </row>
    <row r="20" spans="11:19" ht="15" customHeight="1">
      <c r="K20" s="66"/>
      <c r="L20" s="37" t="str">
        <f>Results!C16</f>
        <v>B02</v>
      </c>
      <c r="M20" s="37" t="str">
        <f>Results!B16</f>
        <v>NM_000600</v>
      </c>
      <c r="N20" s="64" t="e">
        <f>LOG(Results!H16,2)</f>
        <v>#DIV/0!</v>
      </c>
      <c r="O20" s="65" t="str">
        <f>Results!I16</f>
        <v>N/A</v>
      </c>
      <c r="P20" s="59"/>
      <c r="Q20" s="67"/>
      <c r="R20" s="59"/>
      <c r="S20" s="59"/>
    </row>
    <row r="21" spans="11:19" ht="15" customHeight="1">
      <c r="K21" s="66"/>
      <c r="L21" s="37" t="str">
        <f>Results!C17</f>
        <v>B03</v>
      </c>
      <c r="M21" s="37" t="str">
        <f>Results!B17</f>
        <v>NM_004994</v>
      </c>
      <c r="N21" s="64" t="e">
        <f>LOG(Results!H17,2)</f>
        <v>#DIV/0!</v>
      </c>
      <c r="O21" s="65" t="str">
        <f>Results!I17</f>
        <v>N/A</v>
      </c>
      <c r="P21" s="59"/>
      <c r="Q21" s="67"/>
      <c r="R21" s="59"/>
      <c r="S21" s="59"/>
    </row>
    <row r="22" spans="11:19" ht="15" customHeight="1">
      <c r="K22" s="66"/>
      <c r="L22" s="37" t="str">
        <f>Results!C18</f>
        <v>B04</v>
      </c>
      <c r="M22" s="37" t="str">
        <f>Results!B18</f>
        <v>NM_002392</v>
      </c>
      <c r="N22" s="64" t="e">
        <f>LOG(Results!H18,2)</f>
        <v>#DIV/0!</v>
      </c>
      <c r="O22" s="65" t="str">
        <f>Results!I18</f>
        <v>N/A</v>
      </c>
      <c r="P22" s="59"/>
      <c r="Q22" s="59"/>
      <c r="R22" s="59"/>
      <c r="S22" s="59"/>
    </row>
    <row r="23" spans="11:19" ht="15" customHeight="1">
      <c r="K23" s="66"/>
      <c r="L23" s="37" t="str">
        <f>Results!C19</f>
        <v>B05</v>
      </c>
      <c r="M23" s="37" t="str">
        <f>Results!B19</f>
        <v>NM_001562</v>
      </c>
      <c r="N23" s="64" t="e">
        <f>LOG(Results!H19,2)</f>
        <v>#DIV/0!</v>
      </c>
      <c r="O23" s="65" t="str">
        <f>Results!I19</f>
        <v>N/A</v>
      </c>
      <c r="P23" s="59"/>
      <c r="Q23" s="59"/>
      <c r="R23" s="59"/>
      <c r="S23" s="59"/>
    </row>
    <row r="24" spans="11:19" ht="15" customHeight="1">
      <c r="K24" s="66"/>
      <c r="L24" s="37" t="str">
        <f>Results!C20</f>
        <v>B06</v>
      </c>
      <c r="M24" s="37" t="str">
        <f>Results!B20</f>
        <v>NM_000690</v>
      </c>
      <c r="N24" s="64" t="e">
        <f>LOG(Results!H20,2)</f>
        <v>#DIV/0!</v>
      </c>
      <c r="O24" s="65" t="str">
        <f>Results!I20</f>
        <v>N/A</v>
      </c>
      <c r="P24" s="59"/>
      <c r="Q24" s="59"/>
      <c r="R24" s="59"/>
      <c r="S24" s="59"/>
    </row>
    <row r="25" spans="11:19" ht="15" customHeight="1">
      <c r="K25" s="66"/>
      <c r="L25" s="37" t="str">
        <f>Results!C21</f>
        <v>B07</v>
      </c>
      <c r="M25" s="37" t="str">
        <f>Results!B21</f>
        <v>NM_000120</v>
      </c>
      <c r="N25" s="64" t="e">
        <f>LOG(Results!H21,2)</f>
        <v>#DIV/0!</v>
      </c>
      <c r="O25" s="65" t="str">
        <f>Results!I21</f>
        <v>N/A</v>
      </c>
      <c r="P25" s="59"/>
      <c r="Q25" s="59"/>
      <c r="R25" s="59"/>
      <c r="S25" s="59"/>
    </row>
    <row r="26" spans="11:19" ht="15" customHeight="1">
      <c r="K26" s="66"/>
      <c r="L26" s="37" t="str">
        <f>Results!C22</f>
        <v>B08</v>
      </c>
      <c r="M26" s="37" t="str">
        <f>Results!B22</f>
        <v>NM_001963</v>
      </c>
      <c r="N26" s="64" t="e">
        <f>LOG(Results!H22,2)</f>
        <v>#DIV/0!</v>
      </c>
      <c r="O26" s="65" t="str">
        <f>Results!I22</f>
        <v>N/A</v>
      </c>
      <c r="P26" s="59"/>
      <c r="Q26" s="59"/>
      <c r="R26" s="59"/>
      <c r="S26" s="59"/>
    </row>
    <row r="27" spans="11:19" ht="15" customHeight="1">
      <c r="K27" s="66"/>
      <c r="L27" s="37" t="str">
        <f>Results!C23</f>
        <v>B09</v>
      </c>
      <c r="M27" s="37" t="str">
        <f>Results!B23</f>
        <v>NM_000662</v>
      </c>
      <c r="N27" s="64" t="e">
        <f>LOG(Results!H23,2)</f>
        <v>#DIV/0!</v>
      </c>
      <c r="O27" s="65" t="str">
        <f>Results!I23</f>
        <v>N/A</v>
      </c>
      <c r="P27" s="59"/>
      <c r="Q27" s="59"/>
      <c r="R27" s="59"/>
      <c r="S27" s="59"/>
    </row>
    <row r="28" spans="11:19" ht="15" customHeight="1">
      <c r="K28" s="66"/>
      <c r="L28" s="37" t="str">
        <f>Results!C24</f>
        <v>B10</v>
      </c>
      <c r="M28" s="37" t="str">
        <f>Results!B24</f>
        <v>NM_004628</v>
      </c>
      <c r="N28" s="64" t="e">
        <f>LOG(Results!H24,2)</f>
        <v>#DIV/0!</v>
      </c>
      <c r="O28" s="65" t="str">
        <f>Results!I24</f>
        <v>N/A</v>
      </c>
      <c r="P28" s="59"/>
      <c r="Q28" s="59"/>
      <c r="R28" s="59"/>
      <c r="S28" s="59"/>
    </row>
    <row r="29" spans="11:19" ht="15" customHeight="1">
      <c r="K29" s="66"/>
      <c r="L29" s="37" t="str">
        <f>Results!C25</f>
        <v>B11</v>
      </c>
      <c r="M29" s="37" t="str">
        <f>Results!B25</f>
        <v>NM_000636</v>
      </c>
      <c r="N29" s="64" t="e">
        <f>LOG(Results!H25,2)</f>
        <v>#DIV/0!</v>
      </c>
      <c r="O29" s="65" t="str">
        <f>Results!I25</f>
        <v>N/A</v>
      </c>
      <c r="P29" s="59"/>
      <c r="Q29" s="59"/>
      <c r="R29" s="59"/>
      <c r="S29" s="59"/>
    </row>
    <row r="30" spans="11:19" ht="15" customHeight="1">
      <c r="K30" s="66"/>
      <c r="L30" s="37" t="str">
        <f>Results!C26</f>
        <v>B12</v>
      </c>
      <c r="M30" s="37" t="str">
        <f>Results!B26</f>
        <v>NM_001033886</v>
      </c>
      <c r="N30" s="64" t="e">
        <f>LOG(Results!H26,2)</f>
        <v>#DIV/0!</v>
      </c>
      <c r="O30" s="65" t="str">
        <f>Results!I26</f>
        <v>N/A</v>
      </c>
      <c r="P30" s="59"/>
      <c r="Q30" s="59"/>
      <c r="R30" s="59"/>
      <c r="S30" s="59"/>
    </row>
    <row r="31" spans="11:19" ht="15" customHeight="1">
      <c r="K31" s="66"/>
      <c r="L31" s="37" t="str">
        <f>Results!C27</f>
        <v>C01</v>
      </c>
      <c r="M31" s="37" t="str">
        <f>Results!B27</f>
        <v>NM_053056</v>
      </c>
      <c r="N31" s="64" t="e">
        <f>LOG(Results!H27,2)</f>
        <v>#DIV/0!</v>
      </c>
      <c r="O31" s="65" t="str">
        <f>Results!I27</f>
        <v>N/A</v>
      </c>
      <c r="P31" s="59"/>
      <c r="Q31" s="59"/>
      <c r="R31" s="59"/>
      <c r="S31" s="59"/>
    </row>
    <row r="32" spans="11:19" ht="15" customHeight="1">
      <c r="K32" s="66"/>
      <c r="L32" s="37" t="str">
        <f>Results!C28</f>
        <v>C02</v>
      </c>
      <c r="M32" s="37" t="str">
        <f>Results!B28</f>
        <v>NM_002422</v>
      </c>
      <c r="N32" s="64" t="e">
        <f>LOG(Results!H28,2)</f>
        <v>#DIV/0!</v>
      </c>
      <c r="O32" s="65" t="str">
        <f>Results!I28</f>
        <v>N/A</v>
      </c>
      <c r="P32" s="59"/>
      <c r="Q32" s="59"/>
      <c r="R32" s="59"/>
      <c r="S32" s="59"/>
    </row>
    <row r="33" spans="11:19" ht="15" customHeight="1">
      <c r="K33" s="66"/>
      <c r="L33" s="37" t="str">
        <f>Results!C29</f>
        <v>C03</v>
      </c>
      <c r="M33" s="37" t="str">
        <f>Results!B29</f>
        <v>NM_002421</v>
      </c>
      <c r="N33" s="64" t="e">
        <f>LOG(Results!H29,2)</f>
        <v>#DIV/0!</v>
      </c>
      <c r="O33" s="65" t="str">
        <f>Results!I29</f>
        <v>N/A</v>
      </c>
      <c r="P33" s="59"/>
      <c r="Q33" s="59"/>
      <c r="R33" s="59"/>
      <c r="S33" s="59"/>
    </row>
    <row r="34" spans="11:19" ht="15" customHeight="1">
      <c r="K34" s="66"/>
      <c r="L34" s="37" t="str">
        <f>Results!C30</f>
        <v>C04</v>
      </c>
      <c r="M34" s="37" t="str">
        <f>Results!B30</f>
        <v>NM_000044</v>
      </c>
      <c r="N34" s="64" t="e">
        <f>LOG(Results!H30,2)</f>
        <v>#DIV/0!</v>
      </c>
      <c r="O34" s="65" t="str">
        <f>Results!I30</f>
        <v>N/A</v>
      </c>
      <c r="P34" s="59"/>
      <c r="Q34" s="59"/>
      <c r="R34" s="59"/>
      <c r="S34" s="59"/>
    </row>
    <row r="35" spans="11:19" ht="15" customHeight="1">
      <c r="K35" s="66"/>
      <c r="L35" s="37" t="str">
        <f>Results!C31</f>
        <v>C05</v>
      </c>
      <c r="M35" s="37" t="str">
        <f>Results!B31</f>
        <v>NM_000882</v>
      </c>
      <c r="N35" s="64" t="e">
        <f>LOG(Results!H31,2)</f>
        <v>#DIV/0!</v>
      </c>
      <c r="O35" s="65" t="str">
        <f>Results!I31</f>
        <v>N/A</v>
      </c>
      <c r="P35" s="59"/>
      <c r="Q35" s="59"/>
      <c r="R35" s="59"/>
      <c r="S35" s="59"/>
    </row>
    <row r="36" spans="11:19" ht="15" customHeight="1">
      <c r="K36" s="66"/>
      <c r="L36" s="37" t="str">
        <f>Results!C32</f>
        <v>C06</v>
      </c>
      <c r="M36" s="37" t="str">
        <f>Results!B32</f>
        <v>NM_000577</v>
      </c>
      <c r="N36" s="64" t="e">
        <f>LOG(Results!H32,2)</f>
        <v>#DIV/0!</v>
      </c>
      <c r="O36" s="65" t="str">
        <f>Results!I32</f>
        <v>N/A</v>
      </c>
      <c r="P36" s="59"/>
      <c r="Q36" s="59"/>
      <c r="R36" s="59"/>
      <c r="S36" s="59"/>
    </row>
    <row r="37" spans="11:19" ht="15" customHeight="1">
      <c r="K37" s="66"/>
      <c r="L37" s="37" t="str">
        <f>Results!C33</f>
        <v>C07</v>
      </c>
      <c r="M37" s="37" t="str">
        <f>Results!B33</f>
        <v>NM_005228</v>
      </c>
      <c r="N37" s="64" t="e">
        <f>LOG(Results!H33,2)</f>
        <v>#DIV/0!</v>
      </c>
      <c r="O37" s="65" t="str">
        <f>Results!I33</f>
        <v>N/A</v>
      </c>
      <c r="P37" s="59"/>
      <c r="Q37" s="59"/>
      <c r="R37" s="59"/>
      <c r="S37" s="59"/>
    </row>
    <row r="38" spans="11:19" ht="15" customHeight="1">
      <c r="K38" s="66"/>
      <c r="L38" s="37" t="str">
        <f>Results!C34</f>
        <v>C08</v>
      </c>
      <c r="M38" s="37" t="str">
        <f>Results!B34</f>
        <v>NM_000754</v>
      </c>
      <c r="N38" s="64" t="e">
        <f>LOG(Results!H34,2)</f>
        <v>#DIV/0!</v>
      </c>
      <c r="O38" s="65" t="str">
        <f>Results!I34</f>
        <v>N/A</v>
      </c>
      <c r="P38" s="59"/>
      <c r="Q38" s="59"/>
      <c r="R38" s="59"/>
      <c r="S38" s="59"/>
    </row>
    <row r="39" spans="11:19" ht="15" customHeight="1">
      <c r="K39" s="66"/>
      <c r="L39" s="37" t="str">
        <f>Results!C35</f>
        <v>C09</v>
      </c>
      <c r="M39" s="37" t="str">
        <f>Results!B35</f>
        <v>NM_021027</v>
      </c>
      <c r="N39" s="64" t="e">
        <f>LOG(Results!H35,2)</f>
        <v>#DIV/0!</v>
      </c>
      <c r="O39" s="65" t="str">
        <f>Results!I35</f>
        <v>N/A</v>
      </c>
      <c r="P39" s="59"/>
      <c r="Q39" s="59"/>
      <c r="R39" s="59"/>
      <c r="S39" s="59"/>
    </row>
    <row r="40" spans="11:19" ht="15" customHeight="1">
      <c r="K40" s="66"/>
      <c r="L40" s="37" t="str">
        <f>Results!C36</f>
        <v>C10</v>
      </c>
      <c r="M40" s="37" t="str">
        <f>Results!B36</f>
        <v>NM_001254</v>
      </c>
      <c r="N40" s="64" t="e">
        <f>LOG(Results!H36,2)</f>
        <v>#DIV/0!</v>
      </c>
      <c r="O40" s="65" t="str">
        <f>Results!I36</f>
        <v>N/A</v>
      </c>
      <c r="P40" s="59"/>
      <c r="Q40" s="59"/>
      <c r="R40" s="59"/>
      <c r="S40" s="59"/>
    </row>
    <row r="41" spans="11:19" ht="15" customHeight="1">
      <c r="K41" s="66"/>
      <c r="L41" s="37" t="str">
        <f>Results!C37</f>
        <v>C11</v>
      </c>
      <c r="M41" s="37" t="str">
        <f>Results!B37</f>
        <v>NM_001008540</v>
      </c>
      <c r="N41" s="64" t="e">
        <f>LOG(Results!H37,2)</f>
        <v>#DIV/0!</v>
      </c>
      <c r="O41" s="65" t="str">
        <f>Results!I37</f>
        <v>N/A</v>
      </c>
      <c r="P41" s="59"/>
      <c r="Q41" s="59"/>
      <c r="R41" s="59"/>
      <c r="S41" s="59"/>
    </row>
    <row r="42" spans="11:19" ht="15" customHeight="1">
      <c r="K42" s="66"/>
      <c r="L42" s="37" t="str">
        <f>Results!C38</f>
        <v>C12</v>
      </c>
      <c r="M42" s="37" t="str">
        <f>Results!B38</f>
        <v>NM_001025366</v>
      </c>
      <c r="N42" s="64" t="e">
        <f>LOG(Results!H38,2)</f>
        <v>#DIV/0!</v>
      </c>
      <c r="O42" s="65" t="str">
        <f>Results!I38</f>
        <v>N/A</v>
      </c>
      <c r="P42" s="59"/>
      <c r="Q42" s="59"/>
      <c r="R42" s="59"/>
      <c r="S42" s="59"/>
    </row>
    <row r="43" spans="11:19" ht="15" customHeight="1">
      <c r="K43" s="66"/>
      <c r="L43" s="37" t="str">
        <f>Results!C39</f>
        <v>D01</v>
      </c>
      <c r="M43" s="37" t="str">
        <f>Results!B39</f>
        <v>NM_001071</v>
      </c>
      <c r="N43" s="64" t="e">
        <f>LOG(Results!H39,2)</f>
        <v>#DIV/0!</v>
      </c>
      <c r="O43" s="65" t="str">
        <f>Results!I39</f>
        <v>N/A</v>
      </c>
      <c r="P43" s="59"/>
      <c r="Q43" s="59"/>
      <c r="R43" s="59"/>
      <c r="S43" s="59"/>
    </row>
    <row r="44" spans="11:19" ht="15" customHeight="1">
      <c r="K44" s="66"/>
      <c r="L44" s="37" t="str">
        <f>Results!C40</f>
        <v>D02</v>
      </c>
      <c r="M44" s="37" t="str">
        <f>Results!B40</f>
        <v>NM_020529</v>
      </c>
      <c r="N44" s="64" t="e">
        <f>LOG(Results!H40,2)</f>
        <v>#DIV/0!</v>
      </c>
      <c r="O44" s="65" t="str">
        <f>Results!I40</f>
        <v>N/A</v>
      </c>
      <c r="P44" s="59"/>
      <c r="Q44" s="59"/>
      <c r="R44" s="59"/>
      <c r="S44" s="59"/>
    </row>
    <row r="45" spans="11:19" ht="15" customHeight="1">
      <c r="K45" s="66"/>
      <c r="L45" s="37" t="str">
        <f>Results!C41</f>
        <v>D03</v>
      </c>
      <c r="M45" s="37" t="str">
        <f>Results!B41</f>
        <v>NM_003998</v>
      </c>
      <c r="N45" s="64" t="e">
        <f>LOG(Results!H41,2)</f>
        <v>#DIV/0!</v>
      </c>
      <c r="O45" s="65" t="str">
        <f>Results!I41</f>
        <v>N/A</v>
      </c>
      <c r="P45" s="59"/>
      <c r="Q45" s="59"/>
      <c r="R45" s="59"/>
      <c r="S45" s="59"/>
    </row>
    <row r="46" spans="11:19" ht="15" customHeight="1">
      <c r="K46" s="66"/>
      <c r="L46" s="37" t="str">
        <f>Results!C42</f>
        <v>D04</v>
      </c>
      <c r="M46" s="37" t="str">
        <f>Results!B42</f>
        <v>NM_000250</v>
      </c>
      <c r="N46" s="64" t="e">
        <f>LOG(Results!H42,2)</f>
        <v>#DIV/0!</v>
      </c>
      <c r="O46" s="65" t="str">
        <f>Results!I42</f>
        <v>N/A</v>
      </c>
      <c r="P46" s="59"/>
      <c r="Q46" s="59"/>
      <c r="R46" s="59"/>
      <c r="S46" s="59"/>
    </row>
    <row r="47" spans="11:19" ht="15" customHeight="1">
      <c r="K47" s="66"/>
      <c r="L47" s="37" t="str">
        <f>Results!C43</f>
        <v>D05</v>
      </c>
      <c r="M47" s="37" t="str">
        <f>Results!B43</f>
        <v>NM_004530</v>
      </c>
      <c r="N47" s="64" t="e">
        <f>LOG(Results!H43,2)</f>
        <v>#DIV/0!</v>
      </c>
      <c r="O47" s="65" t="str">
        <f>Results!I43</f>
        <v>N/A</v>
      </c>
      <c r="P47" s="59"/>
      <c r="Q47" s="59"/>
      <c r="R47" s="59"/>
      <c r="S47" s="59"/>
    </row>
    <row r="48" spans="11:19" ht="15" customHeight="1">
      <c r="K48" s="66"/>
      <c r="L48" s="37" t="str">
        <f>Results!C44</f>
        <v>D06</v>
      </c>
      <c r="M48" s="37" t="str">
        <f>Results!B44</f>
        <v>NM_004985</v>
      </c>
      <c r="N48" s="64" t="e">
        <f>LOG(Results!H44,2)</f>
        <v>#DIV/0!</v>
      </c>
      <c r="O48" s="65" t="str">
        <f>Results!I44</f>
        <v>N/A</v>
      </c>
      <c r="P48" s="59"/>
      <c r="Q48" s="59"/>
      <c r="R48" s="59"/>
      <c r="S48" s="59"/>
    </row>
    <row r="49" spans="11:19" ht="15" customHeight="1">
      <c r="K49" s="66"/>
      <c r="L49" s="37" t="str">
        <f>Results!C45</f>
        <v>D07</v>
      </c>
      <c r="M49" s="37" t="str">
        <f>Results!B45</f>
        <v>NM_000589</v>
      </c>
      <c r="N49" s="64" t="e">
        <f>LOG(Results!H45,2)</f>
        <v>#DIV/0!</v>
      </c>
      <c r="O49" s="65" t="str">
        <f>Results!I45</f>
        <v>N/A</v>
      </c>
      <c r="P49" s="59"/>
      <c r="Q49" s="59"/>
      <c r="R49" s="59"/>
      <c r="S49" s="59"/>
    </row>
    <row r="50" spans="11:19" ht="15" customHeight="1">
      <c r="K50" s="66"/>
      <c r="L50" s="37" t="str">
        <f>Results!C46</f>
        <v>D08</v>
      </c>
      <c r="M50" s="37" t="str">
        <f>Results!B46</f>
        <v>NM_000618</v>
      </c>
      <c r="N50" s="64" t="e">
        <f>LOG(Results!H46,2)</f>
        <v>#DIV/0!</v>
      </c>
      <c r="O50" s="65" t="str">
        <f>Results!I46</f>
        <v>N/A</v>
      </c>
      <c r="P50" s="59"/>
      <c r="Q50" s="59"/>
      <c r="R50" s="59"/>
      <c r="S50" s="59"/>
    </row>
    <row r="51" spans="11:19" ht="15" customHeight="1">
      <c r="K51" s="66"/>
      <c r="L51" s="37" t="str">
        <f>Results!C47</f>
        <v>D09</v>
      </c>
      <c r="M51" s="37" t="str">
        <f>Results!B47</f>
        <v>NM_000629</v>
      </c>
      <c r="N51" s="64" t="e">
        <f>LOG(Results!H47,2)</f>
        <v>#DIV/0!</v>
      </c>
      <c r="O51" s="65" t="str">
        <f>Results!I47</f>
        <v>N/A</v>
      </c>
      <c r="P51" s="59"/>
      <c r="Q51" s="59"/>
      <c r="R51" s="59"/>
      <c r="S51" s="59"/>
    </row>
    <row r="52" spans="11:19" ht="15" customHeight="1">
      <c r="K52" s="66"/>
      <c r="L52" s="37" t="str">
        <f>Results!C48</f>
        <v>D10</v>
      </c>
      <c r="M52" s="37" t="str">
        <f>Results!B48</f>
        <v>NM_000849</v>
      </c>
      <c r="N52" s="64" t="e">
        <f>LOG(Results!H48,2)</f>
        <v>#DIV/0!</v>
      </c>
      <c r="O52" s="65" t="str">
        <f>Results!I48</f>
        <v>N/A</v>
      </c>
      <c r="P52" s="59"/>
      <c r="Q52" s="59"/>
      <c r="R52" s="59"/>
      <c r="S52" s="59"/>
    </row>
    <row r="53" spans="11:19" ht="15" customHeight="1">
      <c r="K53" s="66"/>
      <c r="L53" s="37" t="str">
        <f>Results!C49</f>
        <v>D11</v>
      </c>
      <c r="M53" s="37" t="str">
        <f>Results!B49</f>
        <v>NM_000400</v>
      </c>
      <c r="N53" s="64" t="e">
        <f>LOG(Results!H49,2)</f>
        <v>#DIV/0!</v>
      </c>
      <c r="O53" s="65" t="str">
        <f>Results!I49</f>
        <v>N/A</v>
      </c>
      <c r="P53" s="59"/>
      <c r="Q53" s="59"/>
      <c r="R53" s="59"/>
      <c r="S53" s="59"/>
    </row>
    <row r="54" spans="11:19" ht="15" customHeight="1">
      <c r="K54" s="66"/>
      <c r="L54" s="37" t="str">
        <f>Results!C50</f>
        <v>D12</v>
      </c>
      <c r="M54" s="37" t="str">
        <f>Results!B50</f>
        <v>NM_000102</v>
      </c>
      <c r="N54" s="64" t="e">
        <f>LOG(Results!H50,2)</f>
        <v>#DIV/0!</v>
      </c>
      <c r="O54" s="65" t="str">
        <f>Results!I50</f>
        <v>N/A</v>
      </c>
      <c r="P54" s="59"/>
      <c r="Q54" s="59"/>
      <c r="R54" s="59"/>
      <c r="S54" s="59"/>
    </row>
    <row r="55" spans="11:19" ht="15" customHeight="1">
      <c r="K55" s="66"/>
      <c r="L55" s="37" t="str">
        <f>Results!C51</f>
        <v>E01</v>
      </c>
      <c r="M55" s="37" t="str">
        <f>Results!B51</f>
        <v>NM_000106</v>
      </c>
      <c r="N55" s="64" t="e">
        <f>LOG(Results!H51,2)</f>
        <v>#DIV/0!</v>
      </c>
      <c r="O55" s="65" t="str">
        <f>Results!I51</f>
        <v>N/A</v>
      </c>
      <c r="P55" s="59"/>
      <c r="Q55" s="59"/>
      <c r="R55" s="59"/>
      <c r="S55" s="59"/>
    </row>
    <row r="56" spans="11:19" ht="15" customHeight="1">
      <c r="K56" s="66"/>
      <c r="L56" s="37" t="str">
        <f>Results!C52</f>
        <v>E02</v>
      </c>
      <c r="M56" s="37" t="str">
        <f>Results!B52</f>
        <v>NM_000769</v>
      </c>
      <c r="N56" s="64" t="e">
        <f>LOG(Results!H52,2)</f>
        <v>#DIV/0!</v>
      </c>
      <c r="O56" s="65" t="str">
        <f>Results!I52</f>
        <v>N/A</v>
      </c>
      <c r="P56" s="59"/>
      <c r="Q56" s="59"/>
      <c r="R56" s="59"/>
      <c r="S56" s="59"/>
    </row>
    <row r="57" spans="11:19" ht="15" customHeight="1">
      <c r="K57" s="66"/>
      <c r="L57" s="37" t="str">
        <f>Results!C53</f>
        <v>E03</v>
      </c>
      <c r="M57" s="37" t="str">
        <f>Results!B53</f>
        <v>NM_000104</v>
      </c>
      <c r="N57" s="64" t="e">
        <f>LOG(Results!H53,2)</f>
        <v>#DIV/0!</v>
      </c>
      <c r="O57" s="65" t="str">
        <f>Results!I53</f>
        <v>N/A</v>
      </c>
      <c r="P57" s="59"/>
      <c r="Q57" s="59"/>
      <c r="R57" s="59"/>
      <c r="S57" s="59"/>
    </row>
    <row r="58" spans="11:19" ht="15" customHeight="1">
      <c r="K58" s="66"/>
      <c r="L58" s="37" t="str">
        <f>Results!C54</f>
        <v>E04</v>
      </c>
      <c r="M58" s="37" t="str">
        <f>Results!B54</f>
        <v>NM_001037631</v>
      </c>
      <c r="N58" s="64" t="e">
        <f>LOG(Results!H54,2)</f>
        <v>#DIV/0!</v>
      </c>
      <c r="O58" s="65" t="str">
        <f>Results!I54</f>
        <v>N/A</v>
      </c>
      <c r="P58" s="59"/>
      <c r="Q58" s="59"/>
      <c r="R58" s="59"/>
      <c r="S58" s="59"/>
    </row>
    <row r="59" spans="11:19" ht="15" customHeight="1">
      <c r="K59" s="66"/>
      <c r="L59" s="37" t="str">
        <f>Results!C55</f>
        <v>E05</v>
      </c>
      <c r="M59" s="37" t="str">
        <f>Results!B55</f>
        <v>NM_000579</v>
      </c>
      <c r="N59" s="64" t="e">
        <f>LOG(Results!H55,2)</f>
        <v>#DIV/0!</v>
      </c>
      <c r="O59" s="65" t="str">
        <f>Results!I55</f>
        <v>N/A</v>
      </c>
      <c r="P59" s="59"/>
      <c r="Q59" s="59"/>
      <c r="R59" s="59"/>
      <c r="S59" s="59"/>
    </row>
    <row r="60" spans="11:19" ht="15" customHeight="1">
      <c r="K60" s="66"/>
      <c r="L60" s="37" t="str">
        <f>Results!C56</f>
        <v>E06</v>
      </c>
      <c r="M60" s="37" t="str">
        <f>Results!B56</f>
        <v>NM_002542</v>
      </c>
      <c r="N60" s="64" t="e">
        <f>LOG(Results!H56,2)</f>
        <v>#DIV/0!</v>
      </c>
      <c r="O60" s="65" t="str">
        <f>Results!I56</f>
        <v>N/A</v>
      </c>
      <c r="P60" s="59"/>
      <c r="Q60" s="59"/>
      <c r="R60" s="59"/>
      <c r="S60" s="59"/>
    </row>
    <row r="61" spans="11:19" ht="15" customHeight="1">
      <c r="K61" s="66"/>
      <c r="L61" s="37" t="str">
        <f>Results!C57</f>
        <v>E07</v>
      </c>
      <c r="M61" s="37" t="str">
        <f>Results!B57</f>
        <v>NM_000123</v>
      </c>
      <c r="N61" s="64" t="e">
        <f>LOG(Results!H57,2)</f>
        <v>#DIV/0!</v>
      </c>
      <c r="O61" s="65" t="str">
        <f>Results!I57</f>
        <v>N/A</v>
      </c>
      <c r="P61" s="59"/>
      <c r="Q61" s="59"/>
      <c r="R61" s="59"/>
      <c r="S61" s="59"/>
    </row>
    <row r="62" spans="11:19" ht="15" customHeight="1">
      <c r="K62" s="66"/>
      <c r="L62" s="37" t="str">
        <f>Results!C58</f>
        <v>E08</v>
      </c>
      <c r="M62" s="37" t="str">
        <f>Results!B58</f>
        <v>NM_006892</v>
      </c>
      <c r="N62" s="64" t="e">
        <f>LOG(Results!H58,2)</f>
        <v>#DIV/0!</v>
      </c>
      <c r="O62" s="65" t="str">
        <f>Results!I58</f>
        <v>N/A</v>
      </c>
      <c r="P62" s="59"/>
      <c r="Q62" s="59"/>
      <c r="R62" s="59"/>
      <c r="S62" s="59"/>
    </row>
    <row r="63" spans="11:19" ht="15" customHeight="1">
      <c r="K63" s="66"/>
      <c r="L63" s="37" t="str">
        <f>Results!C59</f>
        <v>E09</v>
      </c>
      <c r="M63" s="37" t="str">
        <f>Results!B59</f>
        <v>NM_000903</v>
      </c>
      <c r="N63" s="64" t="e">
        <f>LOG(Results!H59,2)</f>
        <v>#DIV/0!</v>
      </c>
      <c r="O63" s="65" t="str">
        <f>Results!I59</f>
        <v>N/A</v>
      </c>
      <c r="P63" s="59"/>
      <c r="Q63" s="59"/>
      <c r="R63" s="59"/>
      <c r="S63" s="59"/>
    </row>
    <row r="64" spans="11:19" ht="15" customHeight="1">
      <c r="K64" s="66"/>
      <c r="L64" s="37" t="str">
        <f>Results!C60</f>
        <v>E10</v>
      </c>
      <c r="M64" s="37" t="str">
        <f>Results!B60</f>
        <v>NM_001033</v>
      </c>
      <c r="N64" s="64" t="e">
        <f>LOG(Results!H60,2)</f>
        <v>#DIV/0!</v>
      </c>
      <c r="O64" s="65" t="str">
        <f>Results!I60</f>
        <v>N/A</v>
      </c>
      <c r="P64" s="59"/>
      <c r="Q64" s="59"/>
      <c r="R64" s="59"/>
      <c r="S64" s="59"/>
    </row>
    <row r="65" spans="11:19" ht="15" customHeight="1">
      <c r="K65" s="66"/>
      <c r="L65" s="37" t="str">
        <f>Results!C61</f>
        <v>E11</v>
      </c>
      <c r="M65" s="37" t="str">
        <f>Results!B61</f>
        <v>NM_001300</v>
      </c>
      <c r="N65" s="64" t="e">
        <f>LOG(Results!H61,2)</f>
        <v>#DIV/0!</v>
      </c>
      <c r="O65" s="65" t="str">
        <f>Results!I61</f>
        <v>N/A</v>
      </c>
      <c r="P65" s="59"/>
      <c r="Q65" s="59"/>
      <c r="R65" s="59"/>
      <c r="S65" s="59"/>
    </row>
    <row r="66" spans="11:19" ht="15" customHeight="1">
      <c r="K66" s="66"/>
      <c r="L66" s="37" t="str">
        <f>Results!C62</f>
        <v>E12</v>
      </c>
      <c r="M66" s="37" t="str">
        <f>Results!B62</f>
        <v>NM_001076</v>
      </c>
      <c r="N66" s="64" t="e">
        <f>LOG(Results!H62,2)</f>
        <v>#DIV/0!</v>
      </c>
      <c r="O66" s="65" t="str">
        <f>Results!I62</f>
        <v>N/A</v>
      </c>
      <c r="P66" s="59"/>
      <c r="Q66" s="59"/>
      <c r="R66" s="59"/>
      <c r="S66" s="59"/>
    </row>
    <row r="67" spans="11:19" ht="15" customHeight="1">
      <c r="K67" s="66"/>
      <c r="L67" s="37" t="str">
        <f>Results!C63</f>
        <v>F01</v>
      </c>
      <c r="M67" s="37" t="str">
        <f>Results!B63</f>
        <v>NM_004360</v>
      </c>
      <c r="N67" s="64" t="e">
        <f>LOG(Results!H63,2)</f>
        <v>#DIV/0!</v>
      </c>
      <c r="O67" s="65" t="str">
        <f>Results!I63</f>
        <v>N/A</v>
      </c>
      <c r="P67" s="59"/>
      <c r="Q67" s="59"/>
      <c r="R67" s="59"/>
      <c r="S67" s="59"/>
    </row>
    <row r="68" spans="11:19" ht="15" customHeight="1">
      <c r="K68" s="66"/>
      <c r="L68" s="37" t="str">
        <f>Results!C64</f>
        <v>F02</v>
      </c>
      <c r="M68" s="37" t="str">
        <f>Results!B64</f>
        <v>NM_014805</v>
      </c>
      <c r="N68" s="64" t="e">
        <f>LOG(Results!H64,2)</f>
        <v>#DIV/0!</v>
      </c>
      <c r="O68" s="65" t="str">
        <f>Results!I64</f>
        <v>N/A</v>
      </c>
      <c r="P68" s="59"/>
      <c r="Q68" s="59"/>
      <c r="R68" s="59"/>
      <c r="S68" s="59"/>
    </row>
    <row r="69" spans="11:19" ht="15" customHeight="1">
      <c r="K69" s="66"/>
      <c r="L69" s="37" t="str">
        <f>Results!C65</f>
        <v>F03</v>
      </c>
      <c r="M69" s="37" t="str">
        <f>Results!B65</f>
        <v>NM_014779</v>
      </c>
      <c r="N69" s="64" t="e">
        <f>LOG(Results!H65,2)</f>
        <v>#DIV/0!</v>
      </c>
      <c r="O69" s="65" t="str">
        <f>Results!I65</f>
        <v>N/A</v>
      </c>
      <c r="P69" s="59"/>
      <c r="Q69" s="59"/>
      <c r="R69" s="59"/>
      <c r="S69" s="59"/>
    </row>
    <row r="70" spans="11:19" ht="15" customHeight="1">
      <c r="K70" s="66"/>
      <c r="L70" s="37" t="str">
        <f>Results!C66</f>
        <v>F04</v>
      </c>
      <c r="M70" s="37" t="str">
        <f>Results!B66</f>
        <v>NM_004356</v>
      </c>
      <c r="N70" s="64" t="e">
        <f>LOG(Results!H66,2)</f>
        <v>#DIV/0!</v>
      </c>
      <c r="O70" s="65" t="str">
        <f>Results!I66</f>
        <v>N/A</v>
      </c>
      <c r="P70" s="59"/>
      <c r="Q70" s="59"/>
      <c r="R70" s="59"/>
      <c r="S70" s="59"/>
    </row>
    <row r="71" spans="11:19" ht="15" customHeight="1">
      <c r="K71" s="66"/>
      <c r="L71" s="37" t="str">
        <f>Results!C67</f>
        <v>F05</v>
      </c>
      <c r="M71" s="37" t="str">
        <f>Results!B67</f>
        <v>NM_014707</v>
      </c>
      <c r="N71" s="64" t="e">
        <f>LOG(Results!H67,2)</f>
        <v>#DIV/0!</v>
      </c>
      <c r="O71" s="65" t="str">
        <f>Results!I67</f>
        <v>N/A</v>
      </c>
      <c r="P71" s="59"/>
      <c r="Q71" s="59"/>
      <c r="R71" s="59"/>
      <c r="S71" s="59"/>
    </row>
    <row r="72" spans="11:19" ht="15" customHeight="1">
      <c r="K72" s="66"/>
      <c r="L72" s="37" t="str">
        <f>Results!C68</f>
        <v>F06</v>
      </c>
      <c r="M72" s="37" t="str">
        <f>Results!B68</f>
        <v>NM_001778</v>
      </c>
      <c r="N72" s="64" t="e">
        <f>LOG(Results!H68,2)</f>
        <v>#DIV/0!</v>
      </c>
      <c r="O72" s="65" t="str">
        <f>Results!I68</f>
        <v>N/A</v>
      </c>
      <c r="P72" s="59"/>
      <c r="Q72" s="59"/>
      <c r="R72" s="59"/>
      <c r="S72" s="59"/>
    </row>
    <row r="73" spans="11:19" ht="15" customHeight="1">
      <c r="K73" s="66"/>
      <c r="L73" s="37" t="str">
        <f>Results!C69</f>
        <v>F07</v>
      </c>
      <c r="M73" s="37" t="str">
        <f>Results!B69</f>
        <v>NM_004832</v>
      </c>
      <c r="N73" s="64" t="e">
        <f>LOG(Results!H69,2)</f>
        <v>#DIV/0!</v>
      </c>
      <c r="O73" s="65" t="str">
        <f>Results!I69</f>
        <v>N/A</v>
      </c>
      <c r="P73" s="59"/>
      <c r="Q73" s="59"/>
      <c r="R73" s="59"/>
      <c r="S73" s="59"/>
    </row>
    <row r="74" spans="11:19" ht="15" customHeight="1">
      <c r="K74" s="66"/>
      <c r="L74" s="37" t="str">
        <f>Results!C70</f>
        <v>F08</v>
      </c>
      <c r="M74" s="37" t="str">
        <f>Results!B70</f>
        <v>NM_005191</v>
      </c>
      <c r="N74" s="64" t="e">
        <f>LOG(Results!H70,2)</f>
        <v>#DIV/0!</v>
      </c>
      <c r="O74" s="65" t="str">
        <f>Results!I70</f>
        <v>N/A</v>
      </c>
      <c r="P74" s="59"/>
      <c r="Q74" s="59"/>
      <c r="R74" s="59"/>
      <c r="S74" s="59"/>
    </row>
    <row r="75" spans="11:19" ht="15" customHeight="1">
      <c r="K75" s="66"/>
      <c r="L75" s="37" t="str">
        <f>Results!C71</f>
        <v>F09</v>
      </c>
      <c r="M75" s="37" t="str">
        <f>Results!B71</f>
        <v>NM_004810</v>
      </c>
      <c r="N75" s="64" t="e">
        <f>LOG(Results!H71,2)</f>
        <v>#DIV/0!</v>
      </c>
      <c r="O75" s="65" t="str">
        <f>Results!I71</f>
        <v>N/A</v>
      </c>
      <c r="P75" s="59"/>
      <c r="Q75" s="59"/>
      <c r="R75" s="59"/>
      <c r="S75" s="59"/>
    </row>
    <row r="76" spans="11:19" ht="15" customHeight="1">
      <c r="K76" s="66"/>
      <c r="L76" s="37" t="str">
        <f>Results!C72</f>
        <v>F10</v>
      </c>
      <c r="M76" s="37" t="str">
        <f>Results!B72</f>
        <v>NM_130785</v>
      </c>
      <c r="N76" s="64" t="e">
        <f>LOG(Results!H72,2)</f>
        <v>#DIV/0!</v>
      </c>
      <c r="O76" s="65" t="str">
        <f>Results!I72</f>
        <v>N/A</v>
      </c>
      <c r="P76" s="59"/>
      <c r="Q76" s="59"/>
      <c r="R76" s="59"/>
      <c r="S76" s="59"/>
    </row>
    <row r="77" spans="11:19" ht="15" customHeight="1">
      <c r="K77" s="66"/>
      <c r="L77" s="37" t="str">
        <f>Results!C73</f>
        <v>F11</v>
      </c>
      <c r="M77" s="37" t="str">
        <f>Results!B73</f>
        <v>NM_004720</v>
      </c>
      <c r="N77" s="64" t="e">
        <f>LOG(Results!H73,2)</f>
        <v>#DIV/0!</v>
      </c>
      <c r="O77" s="65" t="str">
        <f>Results!I73</f>
        <v>N/A</v>
      </c>
      <c r="P77" s="59"/>
      <c r="Q77" s="59"/>
      <c r="R77" s="59"/>
      <c r="S77" s="59"/>
    </row>
    <row r="78" spans="11:19" ht="15" customHeight="1">
      <c r="K78" s="66"/>
      <c r="L78" s="37" t="str">
        <f>Results!C74</f>
        <v>F12</v>
      </c>
      <c r="M78" s="37" t="str">
        <f>Results!B74</f>
        <v>NM_001037334</v>
      </c>
      <c r="N78" s="64" t="e">
        <f>LOG(Results!H74,2)</f>
        <v>#DIV/0!</v>
      </c>
      <c r="O78" s="65" t="str">
        <f>Results!I74</f>
        <v>N/A</v>
      </c>
      <c r="P78" s="59"/>
      <c r="Q78" s="59"/>
      <c r="R78" s="59"/>
      <c r="S78" s="59"/>
    </row>
    <row r="79" spans="11:19" ht="15" customHeight="1">
      <c r="K79" s="66"/>
      <c r="L79" s="37" t="str">
        <f>Results!C75</f>
        <v>G01</v>
      </c>
      <c r="M79" s="37" t="str">
        <f>Results!B75</f>
        <v>NM_005443</v>
      </c>
      <c r="N79" s="64" t="e">
        <f>LOG(Results!H75,2)</f>
        <v>#DIV/0!</v>
      </c>
      <c r="O79" s="65" t="str">
        <f>Results!I75</f>
        <v>N/A</v>
      </c>
      <c r="P79" s="59"/>
      <c r="Q79" s="59"/>
      <c r="R79" s="59"/>
      <c r="S79" s="59"/>
    </row>
    <row r="80" spans="11:19" ht="15" customHeight="1">
      <c r="K80" s="66"/>
      <c r="L80" s="37" t="str">
        <f>Results!C76</f>
        <v>G02</v>
      </c>
      <c r="M80" s="37" t="str">
        <f>Results!B76</f>
        <v>NM_005679</v>
      </c>
      <c r="N80" s="64" t="e">
        <f>LOG(Results!H76,2)</f>
        <v>#DIV/0!</v>
      </c>
      <c r="O80" s="65" t="str">
        <f>Results!I76</f>
        <v>N/A</v>
      </c>
      <c r="P80" s="59"/>
      <c r="Q80" s="59"/>
      <c r="R80" s="59"/>
      <c r="S80" s="59"/>
    </row>
    <row r="81" spans="11:19" ht="15" customHeight="1">
      <c r="K81" s="66"/>
      <c r="L81" s="37" t="str">
        <f>Results!C77</f>
        <v>G03</v>
      </c>
      <c r="M81" s="37" t="str">
        <f>Results!B77</f>
        <v>NM_001759</v>
      </c>
      <c r="N81" s="64" t="e">
        <f>LOG(Results!H77,2)</f>
        <v>#DIV/0!</v>
      </c>
      <c r="O81" s="65" t="str">
        <f>Results!I77</f>
        <v>N/A</v>
      </c>
      <c r="P81" s="59"/>
      <c r="Q81" s="59"/>
      <c r="R81" s="59"/>
      <c r="S81" s="59"/>
    </row>
    <row r="82" spans="11:19" ht="15" customHeight="1">
      <c r="K82" s="66"/>
      <c r="L82" s="37" t="str">
        <f>Results!C78</f>
        <v>G04</v>
      </c>
      <c r="M82" s="37" t="str">
        <f>Results!B78</f>
        <v>NM_003939</v>
      </c>
      <c r="N82" s="64" t="e">
        <f>LOG(Results!H78,2)</f>
        <v>#DIV/0!</v>
      </c>
      <c r="O82" s="65" t="str">
        <f>Results!I78</f>
        <v>N/A</v>
      </c>
      <c r="P82" s="59"/>
      <c r="Q82" s="59"/>
      <c r="R82" s="59"/>
      <c r="S82" s="59"/>
    </row>
    <row r="83" spans="11:19" ht="15" customHeight="1">
      <c r="K83" s="66"/>
      <c r="L83" s="37" t="str">
        <f>Results!C79</f>
        <v>G05</v>
      </c>
      <c r="M83" s="37" t="str">
        <f>Results!B79</f>
        <v>NM_003883</v>
      </c>
      <c r="N83" s="64" t="e">
        <f>LOG(Results!H79,2)</f>
        <v>#DIV/0!</v>
      </c>
      <c r="O83" s="65" t="str">
        <f>Results!I79</f>
        <v>N/A</v>
      </c>
      <c r="P83" s="59"/>
      <c r="Q83" s="59"/>
      <c r="R83" s="59"/>
      <c r="S83" s="59"/>
    </row>
    <row r="84" spans="11:19" ht="15" customHeight="1">
      <c r="K84" s="66"/>
      <c r="L84" s="37" t="str">
        <f>Results!C80</f>
        <v>G06</v>
      </c>
      <c r="M84" s="37" t="str">
        <f>Results!B80</f>
        <v>NM_032562</v>
      </c>
      <c r="N84" s="64" t="e">
        <f>LOG(Results!H80,2)</f>
        <v>#DIV/0!</v>
      </c>
      <c r="O84" s="65" t="str">
        <f>Results!I80</f>
        <v>N/A</v>
      </c>
      <c r="P84" s="59"/>
      <c r="Q84" s="59"/>
      <c r="R84" s="59"/>
      <c r="S84" s="59"/>
    </row>
    <row r="85" spans="11:19" ht="15" customHeight="1">
      <c r="K85" s="66"/>
      <c r="L85" s="37" t="str">
        <f>Results!C81</f>
        <v>G07</v>
      </c>
      <c r="M85" s="37" t="str">
        <f>Results!B81</f>
        <v>NM_032019</v>
      </c>
      <c r="N85" s="64" t="e">
        <f>LOG(Results!H81,2)</f>
        <v>#DIV/0!</v>
      </c>
      <c r="O85" s="65" t="str">
        <f>Results!I81</f>
        <v>N/A</v>
      </c>
      <c r="P85" s="59"/>
      <c r="Q85" s="59"/>
      <c r="R85" s="59"/>
      <c r="S85" s="59"/>
    </row>
    <row r="86" spans="11:19" ht="15" customHeight="1">
      <c r="K86" s="66"/>
      <c r="L86" s="37" t="str">
        <f>Results!C82</f>
        <v>G08</v>
      </c>
      <c r="M86" s="37" t="str">
        <f>Results!B82</f>
        <v>NM_001013836</v>
      </c>
      <c r="N86" s="64" t="e">
        <f>LOG(Results!H82,2)</f>
        <v>#DIV/0!</v>
      </c>
      <c r="O86" s="65" t="str">
        <f>Results!I82</f>
        <v>N/A</v>
      </c>
      <c r="P86" s="59"/>
      <c r="Q86" s="59"/>
      <c r="R86" s="59"/>
      <c r="S86" s="59"/>
    </row>
    <row r="87" spans="11:19" ht="15" customHeight="1">
      <c r="K87" s="66"/>
      <c r="L87" s="37" t="str">
        <f>Results!C83</f>
        <v>G09</v>
      </c>
      <c r="M87" s="37" t="str">
        <f>Results!B83</f>
        <v>NM_005436</v>
      </c>
      <c r="N87" s="64" t="e">
        <f>LOG(Results!H83,2)</f>
        <v>#DIV/0!</v>
      </c>
      <c r="O87" s="65" t="str">
        <f>Results!I83</f>
        <v>N/A</v>
      </c>
      <c r="P87" s="59"/>
      <c r="Q87" s="59"/>
      <c r="R87" s="59"/>
      <c r="S87" s="59"/>
    </row>
    <row r="88" spans="11:19" ht="15" customHeight="1">
      <c r="K88" s="66"/>
      <c r="L88" s="37" t="str">
        <f>Results!C84</f>
        <v>G10</v>
      </c>
      <c r="M88" s="37" t="str">
        <f>Results!B84</f>
        <v>NM_001742</v>
      </c>
      <c r="N88" s="64" t="e">
        <f>LOG(Results!H84,2)</f>
        <v>#DIV/0!</v>
      </c>
      <c r="O88" s="65" t="str">
        <f>Results!I84</f>
        <v>N/A</v>
      </c>
      <c r="P88" s="59"/>
      <c r="Q88" s="59"/>
      <c r="R88" s="59"/>
      <c r="S88" s="59"/>
    </row>
    <row r="89" spans="11:19" ht="15" customHeight="1">
      <c r="K89" s="66"/>
      <c r="L89" s="37" t="str">
        <f>Results!C85</f>
        <v>G11</v>
      </c>
      <c r="M89" s="37" t="str">
        <f>Results!B85</f>
        <v>NM_001954</v>
      </c>
      <c r="N89" s="64" t="e">
        <f>LOG(Results!H85,2)</f>
        <v>#DIV/0!</v>
      </c>
      <c r="O89" s="65" t="str">
        <f>Results!I85</f>
        <v>N/A</v>
      </c>
      <c r="P89" s="59"/>
      <c r="Q89" s="59"/>
      <c r="R89" s="59"/>
      <c r="S89" s="59"/>
    </row>
    <row r="90" spans="11:19" ht="15" customHeight="1">
      <c r="K90" s="66"/>
      <c r="L90" s="37" t="str">
        <f>Results!C86</f>
        <v>G12</v>
      </c>
      <c r="M90" s="37" t="str">
        <f>Results!B86</f>
        <v>NM_005432</v>
      </c>
      <c r="N90" s="64" t="e">
        <f>LOG(Results!H86,2)</f>
        <v>#DIV/0!</v>
      </c>
      <c r="O90" s="65" t="str">
        <f>Results!I86</f>
        <v>N/A</v>
      </c>
      <c r="P90" s="59"/>
      <c r="Q90" s="59"/>
      <c r="R90" s="59"/>
      <c r="S90" s="59"/>
    </row>
    <row r="91" spans="11:15" ht="12.75">
      <c r="K91" s="63" t="str">
        <f>'Gene Table'!A99</f>
        <v>Plate 2</v>
      </c>
      <c r="L91" s="37" t="str">
        <f>Results!C99</f>
        <v>A01</v>
      </c>
      <c r="M91" s="37" t="str">
        <f>Results!B99</f>
        <v>NM_000376</v>
      </c>
      <c r="N91" s="64" t="e">
        <f>LOG(Results!H99,2)</f>
        <v>#DIV/0!</v>
      </c>
      <c r="O91" s="65" t="str">
        <f>Results!I99</f>
        <v>N/A</v>
      </c>
    </row>
    <row r="92" spans="11:15" ht="12.75">
      <c r="K92" s="66"/>
      <c r="L92" s="37" t="str">
        <f>Results!C100</f>
        <v>A02</v>
      </c>
      <c r="M92" s="37" t="str">
        <f>Results!B100</f>
        <v>NM_001074</v>
      </c>
      <c r="N92" s="64" t="e">
        <f>LOG(Results!H100,2)</f>
        <v>#DIV/0!</v>
      </c>
      <c r="O92" s="65" t="str">
        <f>Results!I100</f>
        <v>N/A</v>
      </c>
    </row>
    <row r="93" spans="11:15" ht="12.75">
      <c r="K93" s="66"/>
      <c r="L93" s="37" t="str">
        <f>Results!C101</f>
        <v>A03</v>
      </c>
      <c r="M93" s="37" t="str">
        <f>Results!B101</f>
        <v>NM_000716</v>
      </c>
      <c r="N93" s="64" t="e">
        <f>LOG(Results!H101,2)</f>
        <v>#DIV/0!</v>
      </c>
      <c r="O93" s="65" t="str">
        <f>Results!I101</f>
        <v>N/A</v>
      </c>
    </row>
    <row r="94" spans="11:15" ht="12.75">
      <c r="K94" s="66"/>
      <c r="L94" s="37" t="str">
        <f>Results!C102</f>
        <v>A04</v>
      </c>
      <c r="M94" s="37" t="str">
        <f>Results!B102</f>
        <v>NM_007118</v>
      </c>
      <c r="N94" s="64" t="e">
        <f>LOG(Results!H102,2)</f>
        <v>#DIV/0!</v>
      </c>
      <c r="O94" s="65" t="str">
        <f>Results!I102</f>
        <v>N/A</v>
      </c>
    </row>
    <row r="95" spans="11:15" ht="12.75">
      <c r="K95" s="66"/>
      <c r="L95" s="37" t="str">
        <f>Results!C103</f>
        <v>A05</v>
      </c>
      <c r="M95" s="37" t="str">
        <f>Results!B103</f>
        <v>NM_004620</v>
      </c>
      <c r="N95" s="64" t="e">
        <f>LOG(Results!H103,2)</f>
        <v>#DIV/0!</v>
      </c>
      <c r="O95" s="65" t="str">
        <f>Results!I103</f>
        <v>N/A</v>
      </c>
    </row>
    <row r="96" spans="11:15" ht="12.75">
      <c r="K96" s="66"/>
      <c r="L96" s="37" t="str">
        <f>Results!C104</f>
        <v>A06</v>
      </c>
      <c r="M96" s="37" t="str">
        <f>Results!B104</f>
        <v>NM_003273</v>
      </c>
      <c r="N96" s="64" t="e">
        <f>LOG(Results!H104,2)</f>
        <v>#DIV/0!</v>
      </c>
      <c r="O96" s="65" t="str">
        <f>Results!I104</f>
        <v>N/A</v>
      </c>
    </row>
    <row r="97" spans="11:15" ht="12.75">
      <c r="K97" s="66"/>
      <c r="L97" s="37" t="str">
        <f>Results!C105</f>
        <v>A07</v>
      </c>
      <c r="M97" s="37" t="str">
        <f>Results!B105</f>
        <v>NM_001042454</v>
      </c>
      <c r="N97" s="64" t="e">
        <f>LOG(Results!H105,2)</f>
        <v>#DIV/0!</v>
      </c>
      <c r="O97" s="65" t="str">
        <f>Results!I105</f>
        <v>N/A</v>
      </c>
    </row>
    <row r="98" spans="11:15" ht="12.75">
      <c r="K98" s="66"/>
      <c r="L98" s="37" t="str">
        <f>Results!C106</f>
        <v>A08</v>
      </c>
      <c r="M98" s="37" t="str">
        <f>Results!B106</f>
        <v>NM_005652</v>
      </c>
      <c r="N98" s="64" t="e">
        <f>LOG(Results!H106,2)</f>
        <v>#DIV/0!</v>
      </c>
      <c r="O98" s="65" t="str">
        <f>Results!I106</f>
        <v>N/A</v>
      </c>
    </row>
    <row r="99" spans="11:15" ht="12.75">
      <c r="K99" s="66"/>
      <c r="L99" s="37" t="str">
        <f>Results!C107</f>
        <v>A09</v>
      </c>
      <c r="M99" s="37" t="str">
        <f>Results!B107</f>
        <v>NM_003218</v>
      </c>
      <c r="N99" s="64" t="e">
        <f>LOG(Results!H107,2)</f>
        <v>#DIV/0!</v>
      </c>
      <c r="O99" s="65" t="str">
        <f>Results!I107</f>
        <v>N/A</v>
      </c>
    </row>
    <row r="100" spans="11:15" ht="12.75">
      <c r="K100" s="66"/>
      <c r="L100" s="37" t="str">
        <f>Results!C108</f>
        <v>A10</v>
      </c>
      <c r="M100" s="37" t="str">
        <f>Results!B108</f>
        <v>NM_003150</v>
      </c>
      <c r="N100" s="64" t="e">
        <f>LOG(Results!H108,2)</f>
        <v>#DIV/0!</v>
      </c>
      <c r="O100" s="65" t="str">
        <f>Results!I108</f>
        <v>N/A</v>
      </c>
    </row>
    <row r="101" spans="11:15" ht="12.75">
      <c r="K101" s="66"/>
      <c r="L101" s="37" t="str">
        <f>Results!C109</f>
        <v>A11</v>
      </c>
      <c r="M101" s="37" t="str">
        <f>Results!B109</f>
        <v>NM_007315</v>
      </c>
      <c r="N101" s="64" t="e">
        <f>LOG(Results!H109,2)</f>
        <v>#DIV/0!</v>
      </c>
      <c r="O101" s="65" t="str">
        <f>Results!I109</f>
        <v>N/A</v>
      </c>
    </row>
    <row r="102" spans="11:15" ht="12.75">
      <c r="K102" s="66"/>
      <c r="L102" s="37" t="str">
        <f>Results!C110</f>
        <v>A12</v>
      </c>
      <c r="M102" s="37" t="str">
        <f>Results!B110</f>
        <v>NM_004333</v>
      </c>
      <c r="N102" s="64" t="e">
        <f>LOG(Results!H110,2)</f>
        <v>#DIV/0!</v>
      </c>
      <c r="O102" s="65" t="str">
        <f>Results!I110</f>
        <v>N/A</v>
      </c>
    </row>
    <row r="103" spans="11:15" ht="12.75">
      <c r="K103" s="66"/>
      <c r="L103" s="37" t="str">
        <f>Results!C111</f>
        <v>B01</v>
      </c>
      <c r="M103" s="37" t="str">
        <f>Results!B111</f>
        <v>NM_004599</v>
      </c>
      <c r="N103" s="64" t="e">
        <f>LOG(Results!H111,2)</f>
        <v>#DIV/0!</v>
      </c>
      <c r="O103" s="65" t="str">
        <f>Results!I111</f>
        <v>N/A</v>
      </c>
    </row>
    <row r="104" spans="11:15" ht="12.75">
      <c r="K104" s="66"/>
      <c r="L104" s="37" t="str">
        <f>Results!C112</f>
        <v>B02</v>
      </c>
      <c r="M104" s="37" t="str">
        <f>Results!B112</f>
        <v>NM_005989</v>
      </c>
      <c r="N104" s="64" t="e">
        <f>LOG(Results!H112,2)</f>
        <v>#DIV/0!</v>
      </c>
      <c r="O104" s="65" t="str">
        <f>Results!I112</f>
        <v>N/A</v>
      </c>
    </row>
    <row r="105" spans="11:15" ht="12.75">
      <c r="K105" s="66"/>
      <c r="L105" s="37" t="str">
        <f>Results!C113</f>
        <v>B03</v>
      </c>
      <c r="M105" s="37" t="str">
        <f>Results!B113</f>
        <v>NM_003118</v>
      </c>
      <c r="N105" s="64" t="e">
        <f>LOG(Results!H113,2)</f>
        <v>#DIV/0!</v>
      </c>
      <c r="O105" s="65" t="str">
        <f>Results!I113</f>
        <v>N/A</v>
      </c>
    </row>
    <row r="106" spans="11:15" ht="12.75">
      <c r="K106" s="66"/>
      <c r="L106" s="37" t="str">
        <f>Results!C114</f>
        <v>B04</v>
      </c>
      <c r="M106" s="37" t="str">
        <f>Results!B114</f>
        <v>NM_003113</v>
      </c>
      <c r="N106" s="64" t="e">
        <f>LOG(Results!H114,2)</f>
        <v>#DIV/0!</v>
      </c>
      <c r="O106" s="65" t="str">
        <f>Results!I114</f>
        <v>N/A</v>
      </c>
    </row>
    <row r="107" spans="11:15" ht="12.75">
      <c r="K107" s="66"/>
      <c r="L107" s="37" t="str">
        <f>Results!C115</f>
        <v>B05</v>
      </c>
      <c r="M107" s="37" t="str">
        <f>Results!B115</f>
        <v>NM_003062</v>
      </c>
      <c r="N107" s="64" t="e">
        <f>LOG(Results!H115,2)</f>
        <v>#DIV/0!</v>
      </c>
      <c r="O107" s="65" t="str">
        <f>Results!I115</f>
        <v>N/A</v>
      </c>
    </row>
    <row r="108" spans="11:15" ht="12.75">
      <c r="K108" s="66"/>
      <c r="L108" s="37" t="str">
        <f>Results!C116</f>
        <v>B06</v>
      </c>
      <c r="M108" s="37" t="str">
        <f>Results!B116</f>
        <v>NM_022743</v>
      </c>
      <c r="N108" s="64" t="e">
        <f>LOG(Results!H116,2)</f>
        <v>#DIV/0!</v>
      </c>
      <c r="O108" s="65" t="str">
        <f>Results!I116</f>
        <v>N/A</v>
      </c>
    </row>
    <row r="109" spans="11:15" ht="12.75">
      <c r="K109" s="66"/>
      <c r="L109" s="37" t="str">
        <f>Results!C117</f>
        <v>B07</v>
      </c>
      <c r="M109" s="37" t="str">
        <f>Results!B117</f>
        <v>NM_001035511</v>
      </c>
      <c r="N109" s="64" t="e">
        <f>LOG(Results!H117,2)</f>
        <v>#DIV/0!</v>
      </c>
      <c r="O109" s="65" t="str">
        <f>Results!I117</f>
        <v>N/A</v>
      </c>
    </row>
    <row r="110" spans="11:15" ht="12.75">
      <c r="K110" s="66"/>
      <c r="L110" s="37" t="str">
        <f>Results!C118</f>
        <v>B08</v>
      </c>
      <c r="M110" s="37" t="str">
        <f>Results!B118</f>
        <v>NM_002985</v>
      </c>
      <c r="N110" s="64" t="e">
        <f>LOG(Results!H118,2)</f>
        <v>#DIV/0!</v>
      </c>
      <c r="O110" s="65" t="str">
        <f>Results!I118</f>
        <v>N/A</v>
      </c>
    </row>
    <row r="111" spans="11:15" ht="12.75">
      <c r="K111" s="66"/>
      <c r="L111" s="37" t="str">
        <f>Results!C119</f>
        <v>B09</v>
      </c>
      <c r="M111" s="37" t="str">
        <f>Results!B119</f>
        <v>NM_002982</v>
      </c>
      <c r="N111" s="64" t="e">
        <f>LOG(Results!H119,2)</f>
        <v>#DIV/0!</v>
      </c>
      <c r="O111" s="65" t="str">
        <f>Results!I119</f>
        <v>N/A</v>
      </c>
    </row>
    <row r="112" spans="11:15" ht="12.75">
      <c r="K112" s="66"/>
      <c r="L112" s="37" t="str">
        <f>Results!C120</f>
        <v>B10</v>
      </c>
      <c r="M112" s="37" t="str">
        <f>Results!B120</f>
        <v>NM_005622</v>
      </c>
      <c r="N112" s="64" t="e">
        <f>LOG(Results!H120,2)</f>
        <v>#DIV/0!</v>
      </c>
      <c r="O112" s="65" t="str">
        <f>Results!I120</f>
        <v>N/A</v>
      </c>
    </row>
    <row r="113" spans="11:15" ht="12.75">
      <c r="K113" s="66"/>
      <c r="L113" s="37" t="str">
        <f>Results!C121</f>
        <v>B11</v>
      </c>
      <c r="M113" s="37" t="str">
        <f>Results!B121</f>
        <v>NM_012421</v>
      </c>
      <c r="N113" s="64" t="e">
        <f>LOG(Results!H121,2)</f>
        <v>#DIV/0!</v>
      </c>
      <c r="O113" s="65" t="str">
        <f>Results!I121</f>
        <v>N/A</v>
      </c>
    </row>
    <row r="114" spans="11:15" ht="12.75">
      <c r="K114" s="66"/>
      <c r="L114" s="37" t="str">
        <f>Results!C122</f>
        <v>B12</v>
      </c>
      <c r="M114" s="37" t="str">
        <f>Results!B122</f>
        <v>NM_002914</v>
      </c>
      <c r="N114" s="64" t="e">
        <f>LOG(Results!H122,2)</f>
        <v>#DIV/0!</v>
      </c>
      <c r="O114" s="65" t="str">
        <f>Results!I122</f>
        <v>N/A</v>
      </c>
    </row>
    <row r="115" spans="11:15" ht="12.75">
      <c r="K115" s="66"/>
      <c r="L115" s="37" t="str">
        <f>Results!C123</f>
        <v>C01</v>
      </c>
      <c r="M115" s="37" t="str">
        <f>Results!B123</f>
        <v>NM_000657</v>
      </c>
      <c r="N115" s="64" t="e">
        <f>LOG(Results!H123,2)</f>
        <v>#DIV/0!</v>
      </c>
      <c r="O115" s="65" t="str">
        <f>Results!I123</f>
        <v>N/A</v>
      </c>
    </row>
    <row r="116" spans="11:15" ht="12.75">
      <c r="K116" s="66"/>
      <c r="L116" s="37" t="str">
        <f>Results!C124</f>
        <v>C02</v>
      </c>
      <c r="M116" s="37" t="str">
        <f>Results!B124</f>
        <v>NM_000321</v>
      </c>
      <c r="N116" s="64" t="e">
        <f>LOG(Results!H124,2)</f>
        <v>#DIV/0!</v>
      </c>
      <c r="O116" s="65" t="str">
        <f>Results!I124</f>
        <v>N/A</v>
      </c>
    </row>
    <row r="117" spans="11:15" ht="12.75">
      <c r="K117" s="66"/>
      <c r="L117" s="37" t="str">
        <f>Results!C125</f>
        <v>C03</v>
      </c>
      <c r="M117" s="37" t="str">
        <f>Results!B125</f>
        <v>NM_134424</v>
      </c>
      <c r="N117" s="64" t="e">
        <f>LOG(Results!H125,2)</f>
        <v>#DIV/0!</v>
      </c>
      <c r="O117" s="65" t="str">
        <f>Results!I125</f>
        <v>N/A</v>
      </c>
    </row>
    <row r="118" spans="11:15" ht="12.75">
      <c r="K118" s="66"/>
      <c r="L118" s="37" t="str">
        <f>Results!C126</f>
        <v>C04</v>
      </c>
      <c r="M118" s="37" t="str">
        <f>Results!B126</f>
        <v>NM_000963</v>
      </c>
      <c r="N118" s="64" t="e">
        <f>LOG(Results!H126,2)</f>
        <v>#DIV/0!</v>
      </c>
      <c r="O118" s="65" t="str">
        <f>Results!I126</f>
        <v>N/A</v>
      </c>
    </row>
    <row r="119" spans="11:15" ht="12.75">
      <c r="K119" s="66"/>
      <c r="L119" s="37" t="str">
        <f>Results!C127</f>
        <v>C05</v>
      </c>
      <c r="M119" s="37" t="str">
        <f>Results!B127</f>
        <v>NM_000264</v>
      </c>
      <c r="N119" s="64" t="e">
        <f>LOG(Results!H127,2)</f>
        <v>#DIV/0!</v>
      </c>
      <c r="O119" s="65" t="str">
        <f>Results!I127</f>
        <v>N/A</v>
      </c>
    </row>
    <row r="120" spans="11:15" ht="12.75">
      <c r="K120" s="66"/>
      <c r="L120" s="37" t="str">
        <f>Results!C128</f>
        <v>C06</v>
      </c>
      <c r="M120" s="37" t="str">
        <f>Results!B128</f>
        <v>NM_002800</v>
      </c>
      <c r="N120" s="64" t="e">
        <f>LOG(Results!H128,2)</f>
        <v>#DIV/0!</v>
      </c>
      <c r="O120" s="65" t="str">
        <f>Results!I128</f>
        <v>N/A</v>
      </c>
    </row>
    <row r="121" spans="11:15" ht="12.75">
      <c r="K121" s="66"/>
      <c r="L121" s="37" t="str">
        <f>Results!C129</f>
        <v>C07</v>
      </c>
      <c r="M121" s="37" t="str">
        <f>Results!B129</f>
        <v>NM_000313</v>
      </c>
      <c r="N121" s="64" t="e">
        <f>LOG(Results!H129,2)</f>
        <v>#DIV/0!</v>
      </c>
      <c r="O121" s="65" t="str">
        <f>Results!I129</f>
        <v>N/A</v>
      </c>
    </row>
    <row r="122" spans="11:15" ht="12.75">
      <c r="K122" s="66"/>
      <c r="L122" s="37" t="str">
        <f>Results!C130</f>
        <v>C08</v>
      </c>
      <c r="M122" s="37" t="str">
        <f>Results!B130</f>
        <v>NM_006259</v>
      </c>
      <c r="N122" s="64" t="e">
        <f>LOG(Results!H130,2)</f>
        <v>#DIV/0!</v>
      </c>
      <c r="O122" s="65" t="str">
        <f>Results!I130</f>
        <v>N/A</v>
      </c>
    </row>
    <row r="123" spans="11:15" ht="12.75">
      <c r="K123" s="66"/>
      <c r="L123" s="37" t="str">
        <f>Results!C131</f>
        <v>C09</v>
      </c>
      <c r="M123" s="37" t="str">
        <f>Results!B131</f>
        <v>NM_017589</v>
      </c>
      <c r="N123" s="64" t="e">
        <f>LOG(Results!H131,2)</f>
        <v>#DIV/0!</v>
      </c>
      <c r="O123" s="65" t="str">
        <f>Results!I131</f>
        <v>N/A</v>
      </c>
    </row>
    <row r="124" spans="11:15" ht="12.75">
      <c r="K124" s="66"/>
      <c r="L124" s="37" t="str">
        <f>Results!C132</f>
        <v>C10</v>
      </c>
      <c r="M124" s="37" t="str">
        <f>Results!B132</f>
        <v>NM_019093</v>
      </c>
      <c r="N124" s="64" t="e">
        <f>LOG(Results!H132,2)</f>
        <v>#DIV/0!</v>
      </c>
      <c r="O124" s="65" t="str">
        <f>Results!I132</f>
        <v>N/A</v>
      </c>
    </row>
    <row r="125" spans="11:15" ht="12.75">
      <c r="K125" s="66"/>
      <c r="L125" s="37" t="str">
        <f>Results!C133</f>
        <v>C11</v>
      </c>
      <c r="M125" s="37" t="str">
        <f>Results!B133</f>
        <v>NM_007120</v>
      </c>
      <c r="N125" s="64" t="e">
        <f>LOG(Results!H133,2)</f>
        <v>#DIV/0!</v>
      </c>
      <c r="O125" s="65" t="str">
        <f>Results!I133</f>
        <v>N/A</v>
      </c>
    </row>
    <row r="126" spans="11:15" ht="12.75">
      <c r="K126" s="66"/>
      <c r="L126" s="37" t="str">
        <f>Results!C134</f>
        <v>C12</v>
      </c>
      <c r="M126" s="37" t="str">
        <f>Results!B134</f>
        <v>NM_205862</v>
      </c>
      <c r="N126" s="64" t="e">
        <f>LOG(Results!H134,2)</f>
        <v>#DIV/0!</v>
      </c>
      <c r="O126" s="65" t="str">
        <f>Results!I134</f>
        <v>N/A</v>
      </c>
    </row>
    <row r="127" spans="11:15" ht="12.75">
      <c r="K127" s="66"/>
      <c r="L127" s="37" t="str">
        <f>Results!C135</f>
        <v>D01</v>
      </c>
      <c r="M127" s="37" t="str">
        <f>Results!B135</f>
        <v>NM_019075</v>
      </c>
      <c r="N127" s="64" t="e">
        <f>LOG(Results!H135,2)</f>
        <v>#DIV/0!</v>
      </c>
      <c r="O127" s="65" t="str">
        <f>Results!I135</f>
        <v>N/A</v>
      </c>
    </row>
    <row r="128" spans="11:15" ht="12.75">
      <c r="K128" s="66"/>
      <c r="L128" s="37" t="str">
        <f>Results!C136</f>
        <v>D02</v>
      </c>
      <c r="M128" s="37" t="str">
        <f>Results!B136</f>
        <v>NM_000940</v>
      </c>
      <c r="N128" s="64" t="e">
        <f>LOG(Results!H136,2)</f>
        <v>#DIV/0!</v>
      </c>
      <c r="O128" s="65" t="str">
        <f>Results!I136</f>
        <v>N/A</v>
      </c>
    </row>
    <row r="129" spans="11:15" ht="12.75">
      <c r="K129" s="66"/>
      <c r="L129" s="37" t="str">
        <f>Results!C137</f>
        <v>D03</v>
      </c>
      <c r="M129" s="37" t="str">
        <f>Results!B137</f>
        <v>NM_005035</v>
      </c>
      <c r="N129" s="64" t="e">
        <f>LOG(Results!H137,2)</f>
        <v>#DIV/0!</v>
      </c>
      <c r="O129" s="65" t="str">
        <f>Results!I137</f>
        <v>N/A</v>
      </c>
    </row>
    <row r="130" spans="11:15" ht="12.75">
      <c r="K130" s="66"/>
      <c r="L130" s="37" t="str">
        <f>Results!C138</f>
        <v>D04</v>
      </c>
      <c r="M130" s="37" t="str">
        <f>Results!B138</f>
        <v>NM_001018111</v>
      </c>
      <c r="N130" s="64" t="e">
        <f>LOG(Results!H138,2)</f>
        <v>#DIV/0!</v>
      </c>
      <c r="O130" s="65" t="str">
        <f>Results!I138</f>
        <v>N/A</v>
      </c>
    </row>
    <row r="131" spans="11:15" ht="12.75">
      <c r="K131" s="66"/>
      <c r="L131" s="37" t="str">
        <f>Results!C139</f>
        <v>D05</v>
      </c>
      <c r="M131" s="37" t="str">
        <f>Results!B139</f>
        <v>NM_000301</v>
      </c>
      <c r="N131" s="64" t="e">
        <f>LOG(Results!H139,2)</f>
        <v>#DIV/0!</v>
      </c>
      <c r="O131" s="65" t="str">
        <f>Results!I139</f>
        <v>N/A</v>
      </c>
    </row>
    <row r="132" spans="11:15" ht="12.75">
      <c r="K132" s="66"/>
      <c r="L132" s="37" t="str">
        <f>Results!C140</f>
        <v>D06</v>
      </c>
      <c r="M132" s="37" t="str">
        <f>Results!B140</f>
        <v>NM_002661</v>
      </c>
      <c r="N132" s="64" t="e">
        <f>LOG(Results!H140,2)</f>
        <v>#DIV/0!</v>
      </c>
      <c r="O132" s="65" t="str">
        <f>Results!I140</f>
        <v>N/A</v>
      </c>
    </row>
    <row r="133" spans="11:15" ht="12.75">
      <c r="K133" s="66"/>
      <c r="L133" s="37" t="str">
        <f>Results!C141</f>
        <v>D07</v>
      </c>
      <c r="M133" s="37" t="str">
        <f>Results!B141</f>
        <v>NM_000298</v>
      </c>
      <c r="N133" s="64" t="e">
        <f>LOG(Results!H141,2)</f>
        <v>#DIV/0!</v>
      </c>
      <c r="O133" s="65" t="str">
        <f>Results!I141</f>
        <v>N/A</v>
      </c>
    </row>
    <row r="134" spans="11:15" ht="12.75">
      <c r="K134" s="66"/>
      <c r="L134" s="37" t="str">
        <f>Results!C142</f>
        <v>D08</v>
      </c>
      <c r="M134" s="37" t="str">
        <f>Results!B142</f>
        <v>NM_000295</v>
      </c>
      <c r="N134" s="64" t="e">
        <f>LOG(Results!H142,2)</f>
        <v>#DIV/0!</v>
      </c>
      <c r="O134" s="65" t="str">
        <f>Results!I142</f>
        <v>N/A</v>
      </c>
    </row>
    <row r="135" spans="11:15" ht="12.75">
      <c r="K135" s="66"/>
      <c r="L135" s="37" t="str">
        <f>Results!C143</f>
        <v>D09</v>
      </c>
      <c r="M135" s="37" t="str">
        <f>Results!B143</f>
        <v>NM_000927</v>
      </c>
      <c r="N135" s="64" t="e">
        <f>LOG(Results!H143,2)</f>
        <v>#DIV/0!</v>
      </c>
      <c r="O135" s="65" t="str">
        <f>Results!I143</f>
        <v>N/A</v>
      </c>
    </row>
    <row r="136" spans="11:15" ht="12.75">
      <c r="K136" s="66"/>
      <c r="L136" s="37" t="str">
        <f>Results!C144</f>
        <v>D10</v>
      </c>
      <c r="M136" s="37" t="str">
        <f>Results!B144</f>
        <v>NM_002631</v>
      </c>
      <c r="N136" s="64" t="e">
        <f>LOG(Results!H144,2)</f>
        <v>#DIV/0!</v>
      </c>
      <c r="O136" s="65" t="str">
        <f>Results!I144</f>
        <v>N/A</v>
      </c>
    </row>
    <row r="137" spans="11:15" ht="12.75">
      <c r="K137" s="66"/>
      <c r="L137" s="37" t="str">
        <f>Results!C145</f>
        <v>D11</v>
      </c>
      <c r="M137" s="37" t="str">
        <f>Results!B145</f>
        <v>NM_002575</v>
      </c>
      <c r="N137" s="64" t="e">
        <f>LOG(Results!H145,2)</f>
        <v>#DIV/0!</v>
      </c>
      <c r="O137" s="65" t="str">
        <f>Results!I145</f>
        <v>N/A</v>
      </c>
    </row>
    <row r="138" spans="11:15" ht="12.75">
      <c r="K138" s="66"/>
      <c r="L138" s="37" t="str">
        <f>Results!C146</f>
        <v>D12</v>
      </c>
      <c r="M138" s="37" t="str">
        <f>Results!B146</f>
        <v>NM_000602</v>
      </c>
      <c r="N138" s="64" t="e">
        <f>LOG(Results!H146,2)</f>
        <v>#DIV/0!</v>
      </c>
      <c r="O138" s="65" t="str">
        <f>Results!I146</f>
        <v>N/A</v>
      </c>
    </row>
    <row r="139" spans="11:15" ht="12.75">
      <c r="K139" s="66"/>
      <c r="L139" s="37" t="str">
        <f>Results!C147</f>
        <v>E01</v>
      </c>
      <c r="M139" s="37" t="str">
        <f>Results!B147</f>
        <v>NM_000625</v>
      </c>
      <c r="N139" s="64" t="e">
        <f>LOG(Results!H147,2)</f>
        <v>#DIV/0!</v>
      </c>
      <c r="O139" s="65" t="str">
        <f>Results!I147</f>
        <v>N/A</v>
      </c>
    </row>
    <row r="140" spans="11:15" ht="12.75">
      <c r="K140" s="66"/>
      <c r="L140" s="37" t="str">
        <f>Results!C148</f>
        <v>E02</v>
      </c>
      <c r="M140" s="37" t="str">
        <f>Results!B148</f>
        <v>NM_001077493</v>
      </c>
      <c r="N140" s="64" t="e">
        <f>LOG(Results!H148,2)</f>
        <v>#DIV/0!</v>
      </c>
      <c r="O140" s="65" t="str">
        <f>Results!I148</f>
        <v>N/A</v>
      </c>
    </row>
    <row r="141" spans="11:15" ht="12.75">
      <c r="K141" s="66"/>
      <c r="L141" s="37" t="str">
        <f>Results!C149</f>
        <v>E03</v>
      </c>
      <c r="M141" s="37" t="str">
        <f>Results!B149</f>
        <v>NM_002467</v>
      </c>
      <c r="N141" s="64" t="e">
        <f>LOG(Results!H149,2)</f>
        <v>#DIV/0!</v>
      </c>
      <c r="O141" s="65" t="str">
        <f>Results!I149</f>
        <v>N/A</v>
      </c>
    </row>
    <row r="142" spans="11:15" ht="12.75">
      <c r="K142" s="66"/>
      <c r="L142" s="37" t="str">
        <f>Results!C150</f>
        <v>E04</v>
      </c>
      <c r="M142" s="37" t="str">
        <f>Results!B150</f>
        <v>NM_002462</v>
      </c>
      <c r="N142" s="64" t="e">
        <f>LOG(Results!H150,2)</f>
        <v>#DIV/0!</v>
      </c>
      <c r="O142" s="65" t="str">
        <f>Results!I150</f>
        <v>N/A</v>
      </c>
    </row>
    <row r="143" spans="11:15" ht="12.75">
      <c r="K143" s="66"/>
      <c r="L143" s="37" t="str">
        <f>Results!C151</f>
        <v>E05</v>
      </c>
      <c r="M143" s="37" t="str">
        <f>Results!B151</f>
        <v>NM_002454</v>
      </c>
      <c r="N143" s="64" t="e">
        <f>LOG(Results!H151,2)</f>
        <v>#DIV/0!</v>
      </c>
      <c r="O143" s="65" t="str">
        <f>Results!I151</f>
        <v>N/A</v>
      </c>
    </row>
    <row r="144" spans="11:15" ht="12.75">
      <c r="K144" s="66"/>
      <c r="L144" s="37" t="str">
        <f>Results!C152</f>
        <v>E06</v>
      </c>
      <c r="M144" s="37" t="str">
        <f>Results!B152</f>
        <v>NM_005952</v>
      </c>
      <c r="N144" s="64" t="e">
        <f>LOG(Results!H152,2)</f>
        <v>#DIV/0!</v>
      </c>
      <c r="O144" s="65" t="str">
        <f>Results!I152</f>
        <v>N/A</v>
      </c>
    </row>
    <row r="145" spans="11:15" ht="12.75">
      <c r="K145" s="66"/>
      <c r="L145" s="37" t="str">
        <f>Results!C153</f>
        <v>E07</v>
      </c>
      <c r="M145" s="37" t="str">
        <f>Results!B153</f>
        <v>NM_000251</v>
      </c>
      <c r="N145" s="64" t="e">
        <f>LOG(Results!H153,2)</f>
        <v>#DIV/0!</v>
      </c>
      <c r="O145" s="65" t="str">
        <f>Results!I153</f>
        <v>N/A</v>
      </c>
    </row>
    <row r="146" spans="11:15" ht="12.75">
      <c r="K146" s="66"/>
      <c r="L146" s="37" t="str">
        <f>Results!C154</f>
        <v>E08</v>
      </c>
      <c r="M146" s="37" t="str">
        <f>Results!B154</f>
        <v>NM_019899</v>
      </c>
      <c r="N146" s="64" t="e">
        <f>LOG(Results!H154,2)</f>
        <v>#DIV/0!</v>
      </c>
      <c r="O146" s="65" t="str">
        <f>Results!I154</f>
        <v>N/A</v>
      </c>
    </row>
    <row r="147" spans="11:15" ht="12.75">
      <c r="K147" s="66"/>
      <c r="L147" s="37" t="str">
        <f>Results!C155</f>
        <v>E09</v>
      </c>
      <c r="M147" s="37" t="str">
        <f>Results!B155</f>
        <v>NM_002426</v>
      </c>
      <c r="N147" s="64" t="e">
        <f>LOG(Results!H155,2)</f>
        <v>#DIV/0!</v>
      </c>
      <c r="O147" s="65" t="str">
        <f>Results!I155</f>
        <v>N/A</v>
      </c>
    </row>
    <row r="148" spans="11:15" ht="12.75">
      <c r="K148" s="66"/>
      <c r="L148" s="37" t="str">
        <f>Results!C156</f>
        <v>E10</v>
      </c>
      <c r="M148" s="37" t="str">
        <f>Results!B156</f>
        <v>NM_002424</v>
      </c>
      <c r="N148" s="64" t="e">
        <f>LOG(Results!H156,2)</f>
        <v>#DIV/0!</v>
      </c>
      <c r="O148" s="65" t="str">
        <f>Results!I156</f>
        <v>N/A</v>
      </c>
    </row>
    <row r="149" spans="11:15" ht="12.75">
      <c r="K149" s="66"/>
      <c r="L149" s="37" t="str">
        <f>Results!C157</f>
        <v>E11</v>
      </c>
      <c r="M149" s="37" t="str">
        <f>Results!B157</f>
        <v>NM_000249</v>
      </c>
      <c r="N149" s="64" t="e">
        <f>LOG(Results!H157,2)</f>
        <v>#DIV/0!</v>
      </c>
      <c r="O149" s="65" t="str">
        <f>Results!I157</f>
        <v>N/A</v>
      </c>
    </row>
    <row r="150" spans="11:15" ht="12.75">
      <c r="K150" s="66"/>
      <c r="L150" s="37" t="str">
        <f>Results!C158</f>
        <v>E12</v>
      </c>
      <c r="M150" s="37" t="str">
        <f>Results!B158</f>
        <v>NM_000246</v>
      </c>
      <c r="N150" s="64" t="e">
        <f>LOG(Results!H158,2)</f>
        <v>#DIV/0!</v>
      </c>
      <c r="O150" s="65" t="str">
        <f>Results!I158</f>
        <v>N/A</v>
      </c>
    </row>
    <row r="151" spans="11:15" ht="12.75">
      <c r="K151" s="66"/>
      <c r="L151" s="37" t="str">
        <f>Results!C159</f>
        <v>F01</v>
      </c>
      <c r="M151" s="37" t="str">
        <f>Results!B159</f>
        <v>NM_000428</v>
      </c>
      <c r="N151" s="64" t="e">
        <f>LOG(Results!H159,2)</f>
        <v>#DIV/0!</v>
      </c>
      <c r="O151" s="65" t="str">
        <f>Results!I159</f>
        <v>N/A</v>
      </c>
    </row>
    <row r="152" spans="11:15" ht="12.75">
      <c r="K152" s="66"/>
      <c r="L152" s="37" t="str">
        <f>Results!C160</f>
        <v>F02</v>
      </c>
      <c r="M152" s="37" t="str">
        <f>Results!B160</f>
        <v>NM_000236</v>
      </c>
      <c r="N152" s="64" t="e">
        <f>LOG(Results!H160,2)</f>
        <v>#DIV/0!</v>
      </c>
      <c r="O152" s="65" t="str">
        <f>Results!I160</f>
        <v>N/A</v>
      </c>
    </row>
    <row r="153" spans="11:15" ht="12.75">
      <c r="K153" s="66"/>
      <c r="L153" s="37" t="str">
        <f>Results!C161</f>
        <v>F03</v>
      </c>
      <c r="M153" s="37" t="str">
        <f>Results!B161</f>
        <v>NM_000222</v>
      </c>
      <c r="N153" s="64" t="e">
        <f>LOG(Results!H161,2)</f>
        <v>#DIV/0!</v>
      </c>
      <c r="O153" s="65" t="str">
        <f>Results!I161</f>
        <v>N/A</v>
      </c>
    </row>
    <row r="154" spans="11:15" ht="12.75">
      <c r="K154" s="66"/>
      <c r="L154" s="37" t="str">
        <f>Results!C162</f>
        <v>F04</v>
      </c>
      <c r="M154" s="37" t="str">
        <f>Results!B162</f>
        <v>NM_013289</v>
      </c>
      <c r="N154" s="64" t="e">
        <f>LOG(Results!H162,2)</f>
        <v>#DIV/0!</v>
      </c>
      <c r="O154" s="65" t="str">
        <f>Results!I162</f>
        <v>N/A</v>
      </c>
    </row>
    <row r="155" spans="11:15" ht="12.75">
      <c r="K155" s="66"/>
      <c r="L155" s="37" t="str">
        <f>Results!C163</f>
        <v>F05</v>
      </c>
      <c r="M155" s="37" t="str">
        <f>Results!B163</f>
        <v>NM_012313</v>
      </c>
      <c r="N155" s="64" t="e">
        <f>LOG(Results!H163,2)</f>
        <v>#DIV/0!</v>
      </c>
      <c r="O155" s="65" t="str">
        <f>Results!I163</f>
        <v>N/A</v>
      </c>
    </row>
    <row r="156" spans="11:15" ht="12.75">
      <c r="K156" s="66"/>
      <c r="L156" s="37" t="str">
        <f>Results!C164</f>
        <v>F06</v>
      </c>
      <c r="M156" s="37" t="str">
        <f>Results!B164</f>
        <v>NM_002255</v>
      </c>
      <c r="N156" s="64" t="e">
        <f>LOG(Results!H164,2)</f>
        <v>#DIV/0!</v>
      </c>
      <c r="O156" s="65" t="str">
        <f>Results!I164</f>
        <v>N/A</v>
      </c>
    </row>
    <row r="157" spans="11:15" ht="12.75">
      <c r="K157" s="66"/>
      <c r="L157" s="37" t="str">
        <f>Results!C165</f>
        <v>F07</v>
      </c>
      <c r="M157" s="37" t="str">
        <f>Results!B165</f>
        <v>NM_015868</v>
      </c>
      <c r="N157" s="64" t="e">
        <f>LOG(Results!H165,2)</f>
        <v>#DIV/0!</v>
      </c>
      <c r="O157" s="65" t="str">
        <f>Results!I165</f>
        <v>N/A</v>
      </c>
    </row>
    <row r="158" spans="11:15" ht="12.75">
      <c r="K158" s="66"/>
      <c r="L158" s="37" t="str">
        <f>Results!C166</f>
        <v>F08</v>
      </c>
      <c r="M158" s="37" t="str">
        <f>Results!B166</f>
        <v>NM_014218</v>
      </c>
      <c r="N158" s="64" t="e">
        <f>LOG(Results!H166,2)</f>
        <v>#DIV/0!</v>
      </c>
      <c r="O158" s="65" t="str">
        <f>Results!I166</f>
        <v>N/A</v>
      </c>
    </row>
    <row r="159" spans="11:15" ht="12.75">
      <c r="K159" s="66"/>
      <c r="L159" s="37" t="str">
        <f>Results!C167</f>
        <v>F09</v>
      </c>
      <c r="M159" s="37" t="str">
        <f>Results!B167</f>
        <v>NM_002253</v>
      </c>
      <c r="N159" s="64" t="e">
        <f>LOG(Results!H167,2)</f>
        <v>#DIV/0!</v>
      </c>
      <c r="O159" s="65" t="str">
        <f>Results!I167</f>
        <v>N/A</v>
      </c>
    </row>
    <row r="160" spans="11:15" ht="12.75">
      <c r="K160" s="66"/>
      <c r="L160" s="37" t="str">
        <f>Results!C168</f>
        <v>F10</v>
      </c>
      <c r="M160" s="37" t="str">
        <f>Results!B168</f>
        <v>NM_002239</v>
      </c>
      <c r="N160" s="64" t="e">
        <f>LOG(Results!H168,2)</f>
        <v>#DIV/0!</v>
      </c>
      <c r="O160" s="65" t="str">
        <f>Results!I168</f>
        <v>N/A</v>
      </c>
    </row>
    <row r="161" spans="11:15" ht="12.75">
      <c r="K161" s="66"/>
      <c r="L161" s="37" t="str">
        <f>Results!C169</f>
        <v>F11</v>
      </c>
      <c r="M161" s="37" t="str">
        <f>Results!B169</f>
        <v>NM_002227</v>
      </c>
      <c r="N161" s="64" t="e">
        <f>LOG(Results!H169,2)</f>
        <v>#DIV/0!</v>
      </c>
      <c r="O161" s="65" t="str">
        <f>Results!I169</f>
        <v>N/A</v>
      </c>
    </row>
    <row r="162" spans="11:15" ht="12.75">
      <c r="K162" s="66"/>
      <c r="L162" s="37" t="str">
        <f>Results!C170</f>
        <v>F12</v>
      </c>
      <c r="M162" s="37" t="str">
        <f>Results!B170</f>
        <v>NM_002210</v>
      </c>
      <c r="N162" s="64" t="e">
        <f>LOG(Results!H170,2)</f>
        <v>#DIV/0!</v>
      </c>
      <c r="O162" s="65" t="str">
        <f>Results!I170</f>
        <v>N/A</v>
      </c>
    </row>
    <row r="163" spans="11:15" ht="12.75">
      <c r="K163" s="66"/>
      <c r="L163" s="37" t="str">
        <f>Results!C171</f>
        <v>G01</v>
      </c>
      <c r="M163" s="37" t="str">
        <f>Results!B171</f>
        <v>NM_002207</v>
      </c>
      <c r="N163" s="64" t="e">
        <f>LOG(Results!H171,2)</f>
        <v>#DIV/0!</v>
      </c>
      <c r="O163" s="65" t="str">
        <f>Results!I171</f>
        <v>N/A</v>
      </c>
    </row>
    <row r="164" spans="11:15" ht="12.75">
      <c r="K164" s="66"/>
      <c r="L164" s="37" t="str">
        <f>Results!C172</f>
        <v>G02</v>
      </c>
      <c r="M164" s="37" t="str">
        <f>Results!B172</f>
        <v>NM_000207</v>
      </c>
      <c r="N164" s="64" t="e">
        <f>LOG(Results!H172,2)</f>
        <v>#DIV/0!</v>
      </c>
      <c r="O164" s="65" t="str">
        <f>Results!I172</f>
        <v>N/A</v>
      </c>
    </row>
    <row r="165" spans="11:15" ht="12.75">
      <c r="K165" s="66"/>
      <c r="L165" s="37" t="str">
        <f>Results!C173</f>
        <v>G03</v>
      </c>
      <c r="M165" s="37" t="str">
        <f>Results!B173</f>
        <v>NM_001565</v>
      </c>
      <c r="N165" s="64" t="e">
        <f>LOG(Results!H173,2)</f>
        <v>#DIV/0!</v>
      </c>
      <c r="O165" s="65" t="str">
        <f>Results!I173</f>
        <v>N/A</v>
      </c>
    </row>
    <row r="166" spans="11:15" ht="12.75">
      <c r="K166" s="66"/>
      <c r="L166" s="37" t="str">
        <f>Results!C174</f>
        <v>G04</v>
      </c>
      <c r="M166" s="37" t="str">
        <f>Results!B174</f>
        <v>NM_005536</v>
      </c>
      <c r="N166" s="64" t="e">
        <f>LOG(Results!H174,2)</f>
        <v>#DIV/0!</v>
      </c>
      <c r="O166" s="65" t="str">
        <f>Results!I174</f>
        <v>N/A</v>
      </c>
    </row>
    <row r="167" spans="11:15" ht="12.75">
      <c r="K167" s="66"/>
      <c r="L167" s="37" t="str">
        <f>Results!C175</f>
        <v>G05</v>
      </c>
      <c r="M167" s="37" t="str">
        <f>Results!B175</f>
        <v>NM_005535</v>
      </c>
      <c r="N167" s="64" t="e">
        <f>LOG(Results!H175,2)</f>
        <v>#DIV/0!</v>
      </c>
      <c r="O167" s="65" t="str">
        <f>Results!I175</f>
        <v>N/A</v>
      </c>
    </row>
    <row r="168" spans="11:15" ht="12.75">
      <c r="K168" s="66"/>
      <c r="L168" s="37" t="str">
        <f>Results!C176</f>
        <v>G06</v>
      </c>
      <c r="M168" s="37" t="str">
        <f>Results!B176</f>
        <v>NM_000584</v>
      </c>
      <c r="N168" s="64" t="e">
        <f>LOG(Results!H176,2)</f>
        <v>#DIV/0!</v>
      </c>
      <c r="O168" s="65" t="str">
        <f>Results!I176</f>
        <v>N/A</v>
      </c>
    </row>
    <row r="169" spans="11:15" ht="12.75">
      <c r="K169" s="66"/>
      <c r="L169" s="37" t="str">
        <f>Results!C177</f>
        <v>G07</v>
      </c>
      <c r="M169" s="37" t="str">
        <f>Results!B177</f>
        <v>NM_000639</v>
      </c>
      <c r="N169" s="64" t="e">
        <f>LOG(Results!H177,2)</f>
        <v>#DIV/0!</v>
      </c>
      <c r="O169" s="65" t="str">
        <f>Results!I177</f>
        <v>N/A</v>
      </c>
    </row>
    <row r="170" spans="11:15" ht="12.75">
      <c r="K170" s="66"/>
      <c r="L170" s="37" t="str">
        <f>Results!C178</f>
        <v>G08</v>
      </c>
      <c r="M170" s="37" t="str">
        <f>Results!B178</f>
        <v>NM_000878</v>
      </c>
      <c r="N170" s="64" t="e">
        <f>LOG(Results!H178,2)</f>
        <v>#DIV/0!</v>
      </c>
      <c r="O170" s="65" t="str">
        <f>Results!I178</f>
        <v>N/A</v>
      </c>
    </row>
    <row r="171" spans="11:15" ht="12.75">
      <c r="K171" s="66"/>
      <c r="L171" s="37" t="str">
        <f>Results!C179</f>
        <v>G09</v>
      </c>
      <c r="M171" s="37" t="str">
        <f>Results!B179</f>
        <v>NM_000586</v>
      </c>
      <c r="N171" s="64" t="e">
        <f>LOG(Results!H179,2)</f>
        <v>#DIV/0!</v>
      </c>
      <c r="O171" s="65" t="str">
        <f>Results!I179</f>
        <v>N/A</v>
      </c>
    </row>
    <row r="172" spans="11:15" ht="12.75">
      <c r="K172" s="66"/>
      <c r="L172" s="37" t="str">
        <f>Results!C180</f>
        <v>G10</v>
      </c>
      <c r="M172" s="37" t="str">
        <f>Results!B180</f>
        <v>NM_000575</v>
      </c>
      <c r="N172" s="64" t="e">
        <f>LOG(Results!H180,2)</f>
        <v>#DIV/0!</v>
      </c>
      <c r="O172" s="65" t="str">
        <f>Results!I180</f>
        <v>N/A</v>
      </c>
    </row>
    <row r="173" spans="11:15" ht="12.75">
      <c r="K173" s="66"/>
      <c r="L173" s="37" t="str">
        <f>Results!C181</f>
        <v>G11</v>
      </c>
      <c r="M173" s="37" t="str">
        <f>Results!B181</f>
        <v>NM_002178</v>
      </c>
      <c r="N173" s="64" t="e">
        <f>LOG(Results!H181,2)</f>
        <v>#DIV/0!</v>
      </c>
      <c r="O173" s="65" t="str">
        <f>Results!I181</f>
        <v>N/A</v>
      </c>
    </row>
    <row r="174" spans="11:15" ht="12.75">
      <c r="K174" s="66"/>
      <c r="L174" s="37" t="str">
        <f>Results!C182</f>
        <v>G12</v>
      </c>
      <c r="M174" s="37" t="str">
        <f>Results!B182</f>
        <v>NM_000598</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8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703</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704</v>
      </c>
      <c r="AA1" s="19"/>
      <c r="AB1" s="19"/>
      <c r="AC1" s="19"/>
      <c r="AD1" s="19"/>
      <c r="AE1" s="19"/>
      <c r="AF1" s="19"/>
      <c r="AG1" s="19"/>
      <c r="AH1" s="19"/>
      <c r="AI1" s="19"/>
      <c r="AJ1" s="11" t="s">
        <v>704</v>
      </c>
      <c r="AK1" s="19"/>
      <c r="AL1" s="19"/>
      <c r="AM1" s="19"/>
      <c r="AN1" s="19"/>
      <c r="AO1" s="19"/>
      <c r="AP1" s="19"/>
      <c r="AQ1" s="19"/>
      <c r="AR1" s="19"/>
      <c r="AS1" s="28"/>
      <c r="AT1" s="29" t="s">
        <v>705</v>
      </c>
      <c r="AU1" s="30"/>
      <c r="AV1" s="30"/>
      <c r="AW1" s="30"/>
      <c r="AX1" s="30"/>
      <c r="AY1" s="30"/>
      <c r="AZ1" s="30"/>
      <c r="BA1" s="30"/>
      <c r="BB1" s="30"/>
      <c r="BC1" s="30"/>
      <c r="BD1" s="29" t="s">
        <v>705</v>
      </c>
      <c r="BE1" s="30"/>
      <c r="BF1" s="30"/>
      <c r="BG1" s="30"/>
      <c r="BH1" s="30"/>
      <c r="BI1" s="30"/>
      <c r="BJ1" s="30"/>
      <c r="BK1" s="30"/>
      <c r="BL1" s="30"/>
      <c r="BM1" s="30"/>
      <c r="BN1" s="35"/>
      <c r="BO1" s="35"/>
      <c r="BP1" s="29" t="s">
        <v>706</v>
      </c>
      <c r="BQ1" s="30"/>
      <c r="BR1" s="30"/>
      <c r="BS1" s="30"/>
      <c r="BT1" s="30"/>
      <c r="BU1" s="30"/>
      <c r="BV1" s="30"/>
      <c r="BW1" s="30"/>
      <c r="BX1" s="30"/>
      <c r="BY1" s="30"/>
      <c r="BZ1" s="29" t="s">
        <v>706</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707</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NM_000594</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NM_000594</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NM_000410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NM_000410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NM_000572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NM_000572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NM_000576</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NM_000576</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NM_000015</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NM_000015</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NM_006297</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NM_006297</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NM_000660</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NM_000660</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NM_019077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NM_019077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NM_000499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NM_000499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BC008403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BC008403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NM_000600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NM_000600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NM_004994</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NM_004994</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NM_002392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NM_002392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NM_001562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NM_001562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NM_000690</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NM_000690</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NM_000120</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NM_000120</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NM_001963</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NM_001963</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NM_000662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NM_000662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NM_004628</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NM_004628</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NM_000636</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NM_000636</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NM_001033886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NM_001033886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NM_053056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NM_053056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NM_002422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NM_002422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NM_002421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NM_002421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NM_000044</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NM_000044</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NM_000882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NM_000882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NM_000577</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NM_000577</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NM_000754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NM_000754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NM_021027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NM_021027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NM_001254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NM_001254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NM_001008540</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NM_001008540</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NM_001025366</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NM_001025366</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NM_001071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NM_001071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NM_020529</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NM_020529</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NM_003998</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NM_003998</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NM_000250</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NM_000250</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NM_004530</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NM_004530</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NM_004985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NM_004985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NM_000589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NM_000589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NM_000618</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NM_000618</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NM_000629</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NM_000629</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NM_000849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NM_000849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NM_000400</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NM_000400</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NM_000102</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NM_000102</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NM_000106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NM_000106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NM_000769</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NM_000769</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NM_000104</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NM_000104</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NM_001037631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NM_001037631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NM_000579</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NM_000579</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NM_002542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NM_002542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NM_000123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NM_000123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NM_006892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NM_006892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NM_000903</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NM_000903</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NM_001033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NM_001033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NM_001300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NM_001300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NM_001076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NM_001076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NM_004360</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NM_004360</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NM_014805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NM_014805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NM_014779</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NM_014779</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NM_004356</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NM_004356</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NM_014707</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NM_014707</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NM_001778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NM_001778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NM_004832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NM_004832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NM_005191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NM_005191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NM_004810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NM_004810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NM_130785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NM_130785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NM_004720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NM_004720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NM_001037334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NM_001037334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NM_005443</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NM_005443</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NM_005679</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NM_005679</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NM_001759</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NM_001759</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NM_003939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NM_003939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NM_003883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NM_003883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NM_032562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NM_032562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NM_032019</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NM_032019</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NM_001013836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NM_001013836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NM_005436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NM_005436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NM_001742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NM_001742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NM_001954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NM_001954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NM_005432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NM_005432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NM_000376</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NM_000376</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NM_001074</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NM_001074</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NM_000716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NM_000716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NM_007118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NM_007118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NM_004620</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NM_004620</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NM_003273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NM_003273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NM_001042454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NM_001042454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NM_005652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NM_005652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NM_003218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NM_003218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NM_003150</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NM_003150</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NM_007315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NM_007315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NM_004333</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NM_004333</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NM_004599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NM_004599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NM_005989</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NM_005989</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NM_003118</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NM_003118</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NM_003113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NM_003113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NM_003062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NM_003062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NM_022743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NM_022743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NM_001035511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NM_001035511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NM_002985</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NM_002985</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NM_002982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NM_002982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NM_005622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NM_005622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NM_012421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NM_012421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NM_002914</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NM_002914</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NM_000657</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NM_000657</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NM_000321</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NM_000321</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NM_134424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NM_134424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NM_000963</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NM_000963</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NM_000264</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NM_000264</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NM_002800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NM_002800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NM_000313</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NM_000313</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NM_006259</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NM_006259</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NM_017589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NM_017589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NM_019093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NM_019093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NM_007120</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NM_007120</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NM_205862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NM_205862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NM_019075</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NM_019075</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NM_000940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NM_000940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NM_005035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NM_005035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NM_001018111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NM_001018111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NM_000301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NM_000301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NM_002661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NM_002661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NM_000298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NM_000298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NM_000295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NM_000295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NM_000927</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NM_000927</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NM_002631</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NM_002631</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NM_002575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NM_002575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NM_000602</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NM_000602</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NM_000625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NM_000625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NM_001077493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NM_001077493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NM_002467</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NM_002467</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NM_002462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NM_002462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NM_002454</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NM_002454</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NM_005952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NM_005952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NM_000251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NM_000251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NM_019899</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NM_019899</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NM_002426</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NM_002426</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NM_002424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NM_002424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NM_000249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NM_000249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NM_000246</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NM_000246</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NM_000428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NM_000428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NM_000236</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NM_000236</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NM_000222</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NM_000222</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NM_013289</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NM_013289</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NM_012313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NM_012313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NM_002255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NM_002255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NM_015868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NM_015868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NM_014218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NM_014218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NM_002253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NM_002253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NM_002239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NM_002239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NM_002227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NM_002227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NM_002210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NM_002210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NM_002207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NM_002207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NM_000207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NM_000207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NM_001565</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NM_001565</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NM_005536</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NM_005536</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NM_005535</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NM_005535</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NM_000584</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NM_000584</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NM_000639</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NM_000639</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NM_000878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NM_000878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NM_000586</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NM_000586</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NM_002178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NM_002178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NM_000598</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NM_000598</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711</v>
      </c>
      <c r="C1" s="3" t="s">
        <v>712</v>
      </c>
      <c r="D1" s="3" t="s">
        <v>713</v>
      </c>
      <c r="E1" s="3" t="s">
        <v>714</v>
      </c>
      <c r="F1" s="3"/>
      <c r="G1" s="3"/>
      <c r="H1" s="3"/>
    </row>
    <row r="2" spans="1:8" ht="12.75">
      <c r="A2" s="2" t="s">
        <v>715</v>
      </c>
      <c r="B2" s="2" t="s">
        <v>716</v>
      </c>
      <c r="C2" s="2" t="s">
        <v>717</v>
      </c>
      <c r="D2" s="2" t="s">
        <v>718</v>
      </c>
      <c r="E2" s="2" t="s">
        <v>719</v>
      </c>
      <c r="H2" s="2" t="str">
        <f>CONCATENATE('Gene Table'!$B$1,'Gene Table'!B2)</f>
        <v>Position</v>
      </c>
    </row>
    <row r="3" spans="1:8" ht="12.75">
      <c r="A3" s="2" t="s">
        <v>720</v>
      </c>
      <c r="B3" s="2" t="s">
        <v>721</v>
      </c>
      <c r="C3" s="2" t="s">
        <v>722</v>
      </c>
      <c r="D3" s="2" t="s">
        <v>723</v>
      </c>
      <c r="E3" s="2" t="s">
        <v>724</v>
      </c>
      <c r="H3" s="2" t="str">
        <f>CONCATENATE('Gene Table'!$B$1,'Gene Table'!B3)</f>
        <v>A01</v>
      </c>
    </row>
    <row r="4" spans="1:8" ht="12.75">
      <c r="A4" s="2" t="s">
        <v>725</v>
      </c>
      <c r="B4" s="2" t="s">
        <v>726</v>
      </c>
      <c r="C4" s="2" t="s">
        <v>727</v>
      </c>
      <c r="D4" s="2" t="s">
        <v>728</v>
      </c>
      <c r="E4" s="2" t="s">
        <v>729</v>
      </c>
      <c r="H4" s="2" t="str">
        <f>CONCATENATE('Gene Table'!$B$1,'Gene Table'!B4)</f>
        <v>A02</v>
      </c>
    </row>
    <row r="5" spans="1:8" ht="12.75">
      <c r="A5" s="2" t="s">
        <v>730</v>
      </c>
      <c r="B5" s="2" t="s">
        <v>731</v>
      </c>
      <c r="C5" s="2" t="s">
        <v>732</v>
      </c>
      <c r="D5" s="2" t="s">
        <v>733</v>
      </c>
      <c r="E5" s="2" t="s">
        <v>734</v>
      </c>
      <c r="H5" s="2" t="str">
        <f>CONCATENATE('Gene Table'!$B$1,'Gene Table'!B5)</f>
        <v>A03</v>
      </c>
    </row>
    <row r="6" spans="1:8" ht="12.75">
      <c r="A6" s="2" t="s">
        <v>735</v>
      </c>
      <c r="B6" s="2" t="s">
        <v>736</v>
      </c>
      <c r="C6" s="2" t="s">
        <v>737</v>
      </c>
      <c r="D6" s="2" t="s">
        <v>738</v>
      </c>
      <c r="E6" s="2" t="s">
        <v>739</v>
      </c>
      <c r="H6" s="2" t="str">
        <f>CONCATENATE('Gene Table'!$B$1,'Gene Table'!B6)</f>
        <v>A04</v>
      </c>
    </row>
    <row r="7" spans="1:8" ht="12.75">
      <c r="A7" s="2" t="s">
        <v>740</v>
      </c>
      <c r="B7" s="2" t="s">
        <v>741</v>
      </c>
      <c r="C7" s="2" t="s">
        <v>742</v>
      </c>
      <c r="D7" s="2" t="s">
        <v>743</v>
      </c>
      <c r="E7" s="2" t="s">
        <v>744</v>
      </c>
      <c r="H7" s="2" t="str">
        <f>CONCATENATE('Gene Table'!$B$1,'Gene Table'!B7)</f>
        <v>A05</v>
      </c>
    </row>
    <row r="8" spans="1:8" ht="12.75">
      <c r="A8" s="2" t="s">
        <v>745</v>
      </c>
      <c r="B8" s="2" t="s">
        <v>746</v>
      </c>
      <c r="C8" s="2" t="s">
        <v>747</v>
      </c>
      <c r="D8" s="2" t="s">
        <v>748</v>
      </c>
      <c r="E8" s="2" t="s">
        <v>749</v>
      </c>
      <c r="H8" s="2" t="str">
        <f>CONCATENATE('Gene Table'!$B$1,'Gene Table'!B8)</f>
        <v>A06</v>
      </c>
    </row>
    <row r="9" spans="1:8" ht="12.75">
      <c r="A9" s="2" t="s">
        <v>750</v>
      </c>
      <c r="B9" s="2" t="s">
        <v>751</v>
      </c>
      <c r="C9" s="2" t="s">
        <v>752</v>
      </c>
      <c r="D9" s="2" t="s">
        <v>753</v>
      </c>
      <c r="E9" s="2" t="s">
        <v>754</v>
      </c>
      <c r="H9" s="2" t="str">
        <f>CONCATENATE('Gene Table'!$B$1,'Gene Table'!B9)</f>
        <v>A07</v>
      </c>
    </row>
    <row r="10" spans="1:8" ht="12.75">
      <c r="A10" s="2" t="s">
        <v>755</v>
      </c>
      <c r="B10" s="2" t="s">
        <v>756</v>
      </c>
      <c r="C10" s="2" t="s">
        <v>757</v>
      </c>
      <c r="D10" s="2" t="s">
        <v>758</v>
      </c>
      <c r="E10" s="2" t="s">
        <v>759</v>
      </c>
      <c r="H10" s="2" t="str">
        <f>CONCATENATE('Gene Table'!$B$1,'Gene Table'!B10)</f>
        <v>A08</v>
      </c>
    </row>
    <row r="11" spans="1:8" ht="12.75">
      <c r="A11" s="2" t="s">
        <v>760</v>
      </c>
      <c r="B11" s="2" t="s">
        <v>761</v>
      </c>
      <c r="C11" s="2" t="s">
        <v>762</v>
      </c>
      <c r="D11" s="2" t="s">
        <v>763</v>
      </c>
      <c r="E11" s="2" t="s">
        <v>764</v>
      </c>
      <c r="H11" s="2" t="str">
        <f>CONCATENATE('Gene Table'!$B$1,'Gene Table'!B11)</f>
        <v>A09</v>
      </c>
    </row>
    <row r="12" spans="1:8" ht="12.75">
      <c r="A12" s="2" t="s">
        <v>765</v>
      </c>
      <c r="B12" s="2" t="s">
        <v>766</v>
      </c>
      <c r="C12" s="2" t="s">
        <v>767</v>
      </c>
      <c r="D12" s="2" t="s">
        <v>768</v>
      </c>
      <c r="E12" s="2" t="s">
        <v>769</v>
      </c>
      <c r="H12" s="2" t="str">
        <f>CONCATENATE('Gene Table'!$B$1,'Gene Table'!B12)</f>
        <v>A10</v>
      </c>
    </row>
    <row r="13" spans="1:8" ht="12.75">
      <c r="A13" s="2" t="s">
        <v>770</v>
      </c>
      <c r="B13" s="2" t="s">
        <v>771</v>
      </c>
      <c r="C13" s="2" t="s">
        <v>772</v>
      </c>
      <c r="D13" s="2" t="s">
        <v>773</v>
      </c>
      <c r="E13" s="2" t="s">
        <v>774</v>
      </c>
      <c r="H13" s="2" t="str">
        <f>CONCATENATE('Gene Table'!$B$1,'Gene Table'!B13)</f>
        <v>A11</v>
      </c>
    </row>
    <row r="14" spans="1:8" ht="12.75">
      <c r="A14" s="2" t="s">
        <v>775</v>
      </c>
      <c r="B14" s="2" t="s">
        <v>776</v>
      </c>
      <c r="C14" s="2" t="s">
        <v>777</v>
      </c>
      <c r="D14" s="2" t="s">
        <v>778</v>
      </c>
      <c r="E14" s="2" t="s">
        <v>779</v>
      </c>
      <c r="H14" s="2" t="str">
        <f>CONCATENATE('Gene Table'!$B$1,'Gene Table'!B14)</f>
        <v>A12</v>
      </c>
    </row>
    <row r="15" spans="1:8" ht="12.75">
      <c r="A15" s="2" t="s">
        <v>780</v>
      </c>
      <c r="B15" s="2" t="s">
        <v>781</v>
      </c>
      <c r="C15" s="2" t="s">
        <v>782</v>
      </c>
      <c r="D15" s="2" t="s">
        <v>783</v>
      </c>
      <c r="E15" s="2" t="s">
        <v>784</v>
      </c>
      <c r="H15" s="2" t="str">
        <f>CONCATENATE('Gene Table'!$B$1,'Gene Table'!B15)</f>
        <v>B01</v>
      </c>
    </row>
    <row r="16" spans="1:8" ht="12.75">
      <c r="A16" s="2" t="s">
        <v>785</v>
      </c>
      <c r="B16" s="2" t="s">
        <v>786</v>
      </c>
      <c r="C16" s="2" t="s">
        <v>787</v>
      </c>
      <c r="D16" s="2" t="s">
        <v>788</v>
      </c>
      <c r="E16" s="2" t="s">
        <v>789</v>
      </c>
      <c r="H16" s="2" t="str">
        <f>CONCATENATE('Gene Table'!$B$1,'Gene Table'!B16)</f>
        <v>B02</v>
      </c>
    </row>
    <row r="17" spans="1:8" ht="12.75">
      <c r="A17" s="2" t="s">
        <v>790</v>
      </c>
      <c r="B17" s="2" t="s">
        <v>791</v>
      </c>
      <c r="C17" s="2" t="s">
        <v>792</v>
      </c>
      <c r="D17" s="2" t="s">
        <v>793</v>
      </c>
      <c r="E17" s="2" t="s">
        <v>794</v>
      </c>
      <c r="H17" s="2" t="str">
        <f>CONCATENATE('Gene Table'!$B$1,'Gene Table'!B17)</f>
        <v>B03</v>
      </c>
    </row>
    <row r="18" spans="1:8" ht="12.75">
      <c r="A18" s="2" t="s">
        <v>795</v>
      </c>
      <c r="B18" s="2" t="s">
        <v>796</v>
      </c>
      <c r="C18" s="2" t="s">
        <v>797</v>
      </c>
      <c r="D18" s="2" t="s">
        <v>798</v>
      </c>
      <c r="E18" s="2" t="s">
        <v>799</v>
      </c>
      <c r="H18" s="2" t="str">
        <f>CONCATENATE('Gene Table'!$B$1,'Gene Table'!B18)</f>
        <v>B04</v>
      </c>
    </row>
    <row r="19" spans="1:8" ht="12.75">
      <c r="A19" s="2" t="s">
        <v>800</v>
      </c>
      <c r="B19" s="2" t="s">
        <v>801</v>
      </c>
      <c r="C19" s="2" t="s">
        <v>802</v>
      </c>
      <c r="D19" s="2" t="s">
        <v>803</v>
      </c>
      <c r="E19" s="2" t="s">
        <v>804</v>
      </c>
      <c r="H19" s="2" t="str">
        <f>CONCATENATE('Gene Table'!$B$1,'Gene Table'!B19)</f>
        <v>B05</v>
      </c>
    </row>
    <row r="20" spans="1:8" ht="12.75">
      <c r="A20" s="2" t="s">
        <v>805</v>
      </c>
      <c r="B20" s="2" t="s">
        <v>806</v>
      </c>
      <c r="C20" s="2" t="s">
        <v>807</v>
      </c>
      <c r="D20" s="2" t="s">
        <v>808</v>
      </c>
      <c r="E20" s="2" t="s">
        <v>809</v>
      </c>
      <c r="H20" s="2" t="str">
        <f>CONCATENATE('Gene Table'!$B$1,'Gene Table'!B20)</f>
        <v>B06</v>
      </c>
    </row>
    <row r="21" spans="1:8" ht="12.75">
      <c r="A21" s="2" t="s">
        <v>810</v>
      </c>
      <c r="B21" s="2" t="s">
        <v>811</v>
      </c>
      <c r="C21" s="2" t="s">
        <v>812</v>
      </c>
      <c r="D21" s="2" t="s">
        <v>813</v>
      </c>
      <c r="E21" s="2" t="s">
        <v>814</v>
      </c>
      <c r="H21" s="2" t="str">
        <f>CONCATENATE('Gene Table'!$B$1,'Gene Table'!B21)</f>
        <v>B07</v>
      </c>
    </row>
    <row r="22" spans="1:8" ht="12.75">
      <c r="A22" s="2" t="s">
        <v>815</v>
      </c>
      <c r="B22" s="2" t="s">
        <v>816</v>
      </c>
      <c r="C22" s="2" t="s">
        <v>817</v>
      </c>
      <c r="D22" s="2" t="s">
        <v>818</v>
      </c>
      <c r="E22" s="2" t="s">
        <v>819</v>
      </c>
      <c r="H22" s="2" t="str">
        <f>CONCATENATE('Gene Table'!$B$1,'Gene Table'!B22)</f>
        <v>B08</v>
      </c>
    </row>
    <row r="23" spans="1:8" ht="12.75">
      <c r="A23" s="2" t="s">
        <v>820</v>
      </c>
      <c r="B23" s="2" t="s">
        <v>821</v>
      </c>
      <c r="C23" s="2" t="s">
        <v>822</v>
      </c>
      <c r="D23" s="2" t="s">
        <v>823</v>
      </c>
      <c r="E23" s="2" t="s">
        <v>824</v>
      </c>
      <c r="H23" s="2" t="str">
        <f>CONCATENATE('Gene Table'!$B$1,'Gene Table'!B23)</f>
        <v>B09</v>
      </c>
    </row>
    <row r="24" spans="1:8" ht="12.75">
      <c r="A24" s="2" t="s">
        <v>825</v>
      </c>
      <c r="B24" s="2" t="s">
        <v>826</v>
      </c>
      <c r="C24" s="2" t="s">
        <v>827</v>
      </c>
      <c r="D24" s="2" t="s">
        <v>828</v>
      </c>
      <c r="E24" s="2" t="s">
        <v>829</v>
      </c>
      <c r="H24" s="2" t="str">
        <f>CONCATENATE('Gene Table'!$B$1,'Gene Table'!B24)</f>
        <v>B10</v>
      </c>
    </row>
    <row r="25" spans="1:8" ht="12.75">
      <c r="A25" s="2" t="s">
        <v>830</v>
      </c>
      <c r="B25" s="2" t="s">
        <v>831</v>
      </c>
      <c r="C25" s="2" t="s">
        <v>832</v>
      </c>
      <c r="D25" s="2" t="s">
        <v>833</v>
      </c>
      <c r="E25" s="2" t="s">
        <v>834</v>
      </c>
      <c r="H25" s="2" t="str">
        <f>CONCATENATE('Gene Table'!$B$1,'Gene Table'!B25)</f>
        <v>B11</v>
      </c>
    </row>
    <row r="26" spans="1:8" ht="12.75">
      <c r="A26" s="2" t="s">
        <v>835</v>
      </c>
      <c r="B26" s="2" t="s">
        <v>836</v>
      </c>
      <c r="C26" s="2" t="s">
        <v>837</v>
      </c>
      <c r="D26" s="2" t="s">
        <v>838</v>
      </c>
      <c r="E26" s="2" t="s">
        <v>839</v>
      </c>
      <c r="H26" s="2" t="str">
        <f>CONCATENATE('Gene Table'!$B$1,'Gene Table'!B26)</f>
        <v>B12</v>
      </c>
    </row>
    <row r="27" spans="1:8" ht="12.75">
      <c r="A27" s="2" t="s">
        <v>840</v>
      </c>
      <c r="B27" s="2" t="s">
        <v>841</v>
      </c>
      <c r="C27" s="2" t="s">
        <v>842</v>
      </c>
      <c r="D27" s="2" t="s">
        <v>843</v>
      </c>
      <c r="E27" s="2" t="s">
        <v>844</v>
      </c>
      <c r="H27" s="2" t="str">
        <f>CONCATENATE('Gene Table'!$B$1,'Gene Table'!B27)</f>
        <v>C01</v>
      </c>
    </row>
    <row r="28" spans="1:8" ht="12.75">
      <c r="A28" s="2" t="s">
        <v>845</v>
      </c>
      <c r="B28" s="2" t="s">
        <v>846</v>
      </c>
      <c r="C28" s="2" t="s">
        <v>847</v>
      </c>
      <c r="D28" s="2" t="s">
        <v>848</v>
      </c>
      <c r="E28" s="2" t="s">
        <v>849</v>
      </c>
      <c r="H28" s="2" t="str">
        <f>CONCATENATE('Gene Table'!$B$1,'Gene Table'!B28)</f>
        <v>C02</v>
      </c>
    </row>
    <row r="29" spans="1:8" ht="12.75">
      <c r="A29" s="2" t="s">
        <v>850</v>
      </c>
      <c r="B29" s="2" t="s">
        <v>851</v>
      </c>
      <c r="C29" s="2" t="s">
        <v>852</v>
      </c>
      <c r="D29" s="2" t="s">
        <v>853</v>
      </c>
      <c r="E29" s="2" t="s">
        <v>854</v>
      </c>
      <c r="H29" s="2" t="str">
        <f>CONCATENATE('Gene Table'!$B$1,'Gene Table'!B29)</f>
        <v>C03</v>
      </c>
    </row>
    <row r="30" spans="1:8" ht="12.75">
      <c r="A30" s="2" t="s">
        <v>855</v>
      </c>
      <c r="B30" s="2" t="s">
        <v>856</v>
      </c>
      <c r="C30" s="2" t="s">
        <v>857</v>
      </c>
      <c r="D30" s="2" t="s">
        <v>858</v>
      </c>
      <c r="E30" s="2" t="s">
        <v>859</v>
      </c>
      <c r="H30" s="2" t="str">
        <f>CONCATENATE('Gene Table'!$B$1,'Gene Table'!B30)</f>
        <v>C04</v>
      </c>
    </row>
    <row r="31" spans="1:8" ht="12.75">
      <c r="A31" s="2" t="s">
        <v>860</v>
      </c>
      <c r="B31" s="2" t="s">
        <v>861</v>
      </c>
      <c r="C31" s="2" t="s">
        <v>862</v>
      </c>
      <c r="D31" s="2" t="s">
        <v>863</v>
      </c>
      <c r="E31" s="2" t="s">
        <v>864</v>
      </c>
      <c r="H31" s="2" t="str">
        <f>CONCATENATE('Gene Table'!$B$1,'Gene Table'!B31)</f>
        <v>C05</v>
      </c>
    </row>
    <row r="32" spans="1:8" ht="12.75">
      <c r="A32" s="2" t="s">
        <v>865</v>
      </c>
      <c r="B32" s="2" t="s">
        <v>866</v>
      </c>
      <c r="C32" s="2" t="s">
        <v>867</v>
      </c>
      <c r="D32" s="2" t="s">
        <v>868</v>
      </c>
      <c r="E32" s="2" t="s">
        <v>869</v>
      </c>
      <c r="H32" s="2" t="str">
        <f>CONCATENATE('Gene Table'!$B$1,'Gene Table'!B32)</f>
        <v>C06</v>
      </c>
    </row>
    <row r="33" spans="1:8" ht="12.75">
      <c r="A33" s="2" t="s">
        <v>870</v>
      </c>
      <c r="B33" s="2" t="s">
        <v>871</v>
      </c>
      <c r="C33" s="2" t="s">
        <v>872</v>
      </c>
      <c r="D33" s="2" t="s">
        <v>873</v>
      </c>
      <c r="E33" s="2" t="s">
        <v>874</v>
      </c>
      <c r="H33" s="2" t="str">
        <f>CONCATENATE('Gene Table'!$B$1,'Gene Table'!B33)</f>
        <v>C07</v>
      </c>
    </row>
    <row r="34" spans="1:8" ht="12.75">
      <c r="A34" s="2" t="s">
        <v>875</v>
      </c>
      <c r="B34" s="2" t="s">
        <v>876</v>
      </c>
      <c r="C34" s="2" t="s">
        <v>877</v>
      </c>
      <c r="D34" s="2" t="s">
        <v>878</v>
      </c>
      <c r="E34" s="2" t="s">
        <v>879</v>
      </c>
      <c r="H34" s="2" t="str">
        <f>CONCATENATE('Gene Table'!$B$1,'Gene Table'!B34)</f>
        <v>C08</v>
      </c>
    </row>
    <row r="35" spans="1:8" ht="12.75">
      <c r="A35" s="2" t="s">
        <v>880</v>
      </c>
      <c r="B35" s="2" t="s">
        <v>881</v>
      </c>
      <c r="C35" s="2" t="s">
        <v>882</v>
      </c>
      <c r="D35" s="2" t="s">
        <v>883</v>
      </c>
      <c r="E35" s="2" t="s">
        <v>884</v>
      </c>
      <c r="H35" s="2" t="str">
        <f>CONCATENATE('Gene Table'!$B$1,'Gene Table'!B35)</f>
        <v>C09</v>
      </c>
    </row>
    <row r="36" spans="1:8" ht="12.75">
      <c r="A36" s="2" t="s">
        <v>885</v>
      </c>
      <c r="B36" s="2" t="s">
        <v>886</v>
      </c>
      <c r="C36" s="2" t="s">
        <v>887</v>
      </c>
      <c r="D36" s="2" t="s">
        <v>888</v>
      </c>
      <c r="E36" s="2" t="s">
        <v>889</v>
      </c>
      <c r="H36" s="2" t="str">
        <f>CONCATENATE('Gene Table'!$B$1,'Gene Table'!B36)</f>
        <v>C10</v>
      </c>
    </row>
    <row r="37" spans="1:8" ht="12.75">
      <c r="A37" s="2" t="s">
        <v>890</v>
      </c>
      <c r="B37" s="2" t="s">
        <v>891</v>
      </c>
      <c r="C37" s="2" t="s">
        <v>892</v>
      </c>
      <c r="D37" s="2" t="s">
        <v>893</v>
      </c>
      <c r="E37" s="2" t="s">
        <v>894</v>
      </c>
      <c r="H37" s="2" t="str">
        <f>CONCATENATE('Gene Table'!$B$1,'Gene Table'!B37)</f>
        <v>C11</v>
      </c>
    </row>
    <row r="38" spans="1:8" ht="12.75">
      <c r="A38" s="2" t="s">
        <v>895</v>
      </c>
      <c r="B38" s="2" t="s">
        <v>896</v>
      </c>
      <c r="C38" s="2" t="s">
        <v>897</v>
      </c>
      <c r="D38" s="2" t="s">
        <v>898</v>
      </c>
      <c r="E38" s="2" t="s">
        <v>899</v>
      </c>
      <c r="H38" s="2" t="str">
        <f>CONCATENATE('Gene Table'!$B$1,'Gene Table'!B38)</f>
        <v>C12</v>
      </c>
    </row>
    <row r="39" spans="1:8" ht="12.75">
      <c r="A39" s="2" t="s">
        <v>900</v>
      </c>
      <c r="B39" s="2" t="s">
        <v>901</v>
      </c>
      <c r="C39" s="2" t="s">
        <v>902</v>
      </c>
      <c r="D39" s="2" t="s">
        <v>903</v>
      </c>
      <c r="E39" s="2" t="s">
        <v>904</v>
      </c>
      <c r="H39" s="2" t="str">
        <f>CONCATENATE('Gene Table'!$B$1,'Gene Table'!B39)</f>
        <v>D01</v>
      </c>
    </row>
    <row r="40" spans="1:8" ht="12.75">
      <c r="A40" s="2" t="s">
        <v>905</v>
      </c>
      <c r="B40" s="2" t="s">
        <v>906</v>
      </c>
      <c r="C40" s="2" t="s">
        <v>907</v>
      </c>
      <c r="D40" s="2" t="s">
        <v>908</v>
      </c>
      <c r="E40" s="2" t="s">
        <v>909</v>
      </c>
      <c r="H40" s="2" t="str">
        <f>CONCATENATE('Gene Table'!$B$1,'Gene Table'!B40)</f>
        <v>D02</v>
      </c>
    </row>
    <row r="41" spans="1:8" ht="12.75">
      <c r="A41" s="2" t="s">
        <v>910</v>
      </c>
      <c r="B41" s="2" t="s">
        <v>911</v>
      </c>
      <c r="C41" s="2" t="s">
        <v>912</v>
      </c>
      <c r="D41" s="2" t="s">
        <v>913</v>
      </c>
      <c r="E41" s="2" t="s">
        <v>914</v>
      </c>
      <c r="H41" s="2" t="str">
        <f>CONCATENATE('Gene Table'!$B$1,'Gene Table'!B41)</f>
        <v>D03</v>
      </c>
    </row>
    <row r="42" spans="1:8" ht="12.75">
      <c r="A42" s="2" t="s">
        <v>915</v>
      </c>
      <c r="B42" s="2" t="s">
        <v>916</v>
      </c>
      <c r="C42" s="2" t="s">
        <v>917</v>
      </c>
      <c r="D42" s="2" t="s">
        <v>918</v>
      </c>
      <c r="E42" s="2" t="s">
        <v>919</v>
      </c>
      <c r="H42" s="2" t="str">
        <f>CONCATENATE('Gene Table'!$B$1,'Gene Table'!B42)</f>
        <v>D04</v>
      </c>
    </row>
    <row r="43" spans="1:8" ht="12.75">
      <c r="A43" s="2" t="s">
        <v>920</v>
      </c>
      <c r="B43" s="2" t="s">
        <v>921</v>
      </c>
      <c r="C43" s="2" t="s">
        <v>922</v>
      </c>
      <c r="D43" s="2" t="s">
        <v>923</v>
      </c>
      <c r="E43" s="2" t="s">
        <v>924</v>
      </c>
      <c r="H43" s="2" t="str">
        <f>CONCATENATE('Gene Table'!$B$1,'Gene Table'!B43)</f>
        <v>D05</v>
      </c>
    </row>
    <row r="44" spans="1:8" ht="12.75">
      <c r="A44" s="2" t="s">
        <v>925</v>
      </c>
      <c r="B44" s="2" t="s">
        <v>926</v>
      </c>
      <c r="C44" s="2" t="s">
        <v>927</v>
      </c>
      <c r="D44" s="2" t="s">
        <v>928</v>
      </c>
      <c r="E44" s="2" t="s">
        <v>929</v>
      </c>
      <c r="H44" s="2" t="str">
        <f>CONCATENATE('Gene Table'!$B$1,'Gene Table'!B44)</f>
        <v>D06</v>
      </c>
    </row>
    <row r="45" spans="1:8" ht="12.75">
      <c r="A45" s="2" t="s">
        <v>930</v>
      </c>
      <c r="B45" s="2" t="s">
        <v>931</v>
      </c>
      <c r="C45" s="2" t="s">
        <v>932</v>
      </c>
      <c r="D45" s="2" t="s">
        <v>933</v>
      </c>
      <c r="E45" s="2" t="s">
        <v>934</v>
      </c>
      <c r="H45" s="2" t="str">
        <f>CONCATENATE('Gene Table'!$B$1,'Gene Table'!B45)</f>
        <v>D07</v>
      </c>
    </row>
    <row r="46" spans="1:8" ht="12.75">
      <c r="A46" s="2" t="s">
        <v>935</v>
      </c>
      <c r="B46" s="2" t="s">
        <v>936</v>
      </c>
      <c r="C46" s="2" t="s">
        <v>937</v>
      </c>
      <c r="D46" s="2" t="s">
        <v>938</v>
      </c>
      <c r="E46" s="2" t="s">
        <v>939</v>
      </c>
      <c r="H46" s="2" t="str">
        <f>CONCATENATE('Gene Table'!$B$1,'Gene Table'!B46)</f>
        <v>D08</v>
      </c>
    </row>
    <row r="47" spans="1:8" ht="12.75">
      <c r="A47" s="2" t="s">
        <v>940</v>
      </c>
      <c r="B47" s="2" t="s">
        <v>941</v>
      </c>
      <c r="C47" s="2" t="s">
        <v>942</v>
      </c>
      <c r="D47" s="2" t="s">
        <v>943</v>
      </c>
      <c r="E47" s="2" t="s">
        <v>944</v>
      </c>
      <c r="H47" s="2" t="str">
        <f>CONCATENATE('Gene Table'!$B$1,'Gene Table'!B47)</f>
        <v>D09</v>
      </c>
    </row>
    <row r="48" spans="1:8" ht="12.75">
      <c r="A48" s="2" t="s">
        <v>945</v>
      </c>
      <c r="B48" s="2" t="s">
        <v>946</v>
      </c>
      <c r="C48" s="2" t="s">
        <v>947</v>
      </c>
      <c r="D48" s="2" t="s">
        <v>948</v>
      </c>
      <c r="E48" s="2" t="s">
        <v>949</v>
      </c>
      <c r="H48" s="2" t="str">
        <f>CONCATENATE('Gene Table'!$B$1,'Gene Table'!B48)</f>
        <v>D10</v>
      </c>
    </row>
    <row r="49" spans="1:8" ht="12.75">
      <c r="A49" s="2" t="s">
        <v>950</v>
      </c>
      <c r="B49" s="2" t="s">
        <v>951</v>
      </c>
      <c r="C49" s="2" t="s">
        <v>952</v>
      </c>
      <c r="D49" s="2" t="s">
        <v>953</v>
      </c>
      <c r="E49" s="2" t="s">
        <v>954</v>
      </c>
      <c r="H49" s="2" t="str">
        <f>CONCATENATE('Gene Table'!$B$1,'Gene Table'!B49)</f>
        <v>D11</v>
      </c>
    </row>
    <row r="50" spans="1:8" ht="12.75">
      <c r="A50" s="2" t="s">
        <v>955</v>
      </c>
      <c r="B50" s="2" t="s">
        <v>956</v>
      </c>
      <c r="C50" s="2" t="s">
        <v>957</v>
      </c>
      <c r="D50" s="2" t="s">
        <v>958</v>
      </c>
      <c r="E50" s="2" t="s">
        <v>959</v>
      </c>
      <c r="H50" s="2" t="str">
        <f>CONCATENATE('Gene Table'!$B$1,'Gene Table'!B50)</f>
        <v>D12</v>
      </c>
    </row>
    <row r="51" spans="1:8" ht="12.75">
      <c r="A51" s="2" t="s">
        <v>960</v>
      </c>
      <c r="B51" s="2" t="s">
        <v>961</v>
      </c>
      <c r="C51" s="2" t="s">
        <v>962</v>
      </c>
      <c r="D51" s="2" t="s">
        <v>963</v>
      </c>
      <c r="E51" s="2" t="s">
        <v>964</v>
      </c>
      <c r="H51" s="2" t="str">
        <f>CONCATENATE('Gene Table'!$B$1,'Gene Table'!B51)</f>
        <v>E01</v>
      </c>
    </row>
    <row r="52" spans="1:8" ht="12.75">
      <c r="A52" s="2" t="s">
        <v>965</v>
      </c>
      <c r="B52" s="2" t="s">
        <v>966</v>
      </c>
      <c r="C52" s="2" t="s">
        <v>967</v>
      </c>
      <c r="D52" s="2" t="s">
        <v>968</v>
      </c>
      <c r="E52" s="2" t="s">
        <v>969</v>
      </c>
      <c r="H52" s="2" t="str">
        <f>CONCATENATE('Gene Table'!$B$1,'Gene Table'!B52)</f>
        <v>E02</v>
      </c>
    </row>
    <row r="53" spans="1:8" ht="12.75">
      <c r="A53" s="2" t="s">
        <v>970</v>
      </c>
      <c r="B53" s="2" t="s">
        <v>971</v>
      </c>
      <c r="C53" s="2" t="s">
        <v>972</v>
      </c>
      <c r="D53" s="2" t="s">
        <v>973</v>
      </c>
      <c r="E53" s="2" t="s">
        <v>974</v>
      </c>
      <c r="H53" s="2" t="str">
        <f>CONCATENATE('Gene Table'!$B$1,'Gene Table'!B53)</f>
        <v>E03</v>
      </c>
    </row>
    <row r="54" spans="1:8" ht="12.75">
      <c r="A54" s="2" t="s">
        <v>975</v>
      </c>
      <c r="B54" s="2" t="s">
        <v>976</v>
      </c>
      <c r="C54" s="2" t="s">
        <v>977</v>
      </c>
      <c r="D54" s="2" t="s">
        <v>978</v>
      </c>
      <c r="E54" s="2" t="s">
        <v>979</v>
      </c>
      <c r="H54" s="2" t="str">
        <f>CONCATENATE('Gene Table'!$B$1,'Gene Table'!B54)</f>
        <v>E04</v>
      </c>
    </row>
    <row r="55" spans="1:8" ht="12.75">
      <c r="A55" s="2" t="s">
        <v>980</v>
      </c>
      <c r="B55" s="2" t="s">
        <v>981</v>
      </c>
      <c r="C55" s="2" t="s">
        <v>982</v>
      </c>
      <c r="D55" s="2" t="s">
        <v>983</v>
      </c>
      <c r="E55" s="2" t="s">
        <v>984</v>
      </c>
      <c r="H55" s="2" t="str">
        <f>CONCATENATE('Gene Table'!$B$1,'Gene Table'!B55)</f>
        <v>E05</v>
      </c>
    </row>
    <row r="56" spans="1:8" ht="12.75">
      <c r="A56" s="2" t="s">
        <v>985</v>
      </c>
      <c r="B56" s="2" t="s">
        <v>986</v>
      </c>
      <c r="C56" s="2" t="s">
        <v>987</v>
      </c>
      <c r="D56" s="2" t="s">
        <v>988</v>
      </c>
      <c r="E56" s="2" t="s">
        <v>989</v>
      </c>
      <c r="H56" s="2" t="str">
        <f>CONCATENATE('Gene Table'!$B$1,'Gene Table'!B56)</f>
        <v>E06</v>
      </c>
    </row>
    <row r="57" spans="1:8" ht="12.75">
      <c r="A57" s="2" t="s">
        <v>990</v>
      </c>
      <c r="B57" s="2" t="s">
        <v>991</v>
      </c>
      <c r="C57" s="2" t="s">
        <v>992</v>
      </c>
      <c r="D57" s="2" t="s">
        <v>993</v>
      </c>
      <c r="E57" s="2" t="s">
        <v>994</v>
      </c>
      <c r="H57" s="2" t="str">
        <f>CONCATENATE('Gene Table'!$B$1,'Gene Table'!B57)</f>
        <v>E07</v>
      </c>
    </row>
    <row r="58" spans="1:8" ht="12.75">
      <c r="A58" s="2" t="s">
        <v>995</v>
      </c>
      <c r="B58" s="2" t="s">
        <v>996</v>
      </c>
      <c r="C58" s="2" t="s">
        <v>997</v>
      </c>
      <c r="D58" s="2" t="s">
        <v>998</v>
      </c>
      <c r="E58" s="2" t="s">
        <v>999</v>
      </c>
      <c r="H58" s="2" t="str">
        <f>CONCATENATE('Gene Table'!$B$1,'Gene Table'!B58)</f>
        <v>E08</v>
      </c>
    </row>
    <row r="59" spans="1:8" ht="12.75">
      <c r="A59" s="2" t="s">
        <v>1000</v>
      </c>
      <c r="B59" s="2" t="s">
        <v>1001</v>
      </c>
      <c r="C59" s="2" t="s">
        <v>1002</v>
      </c>
      <c r="D59" s="2" t="s">
        <v>1003</v>
      </c>
      <c r="E59" s="2" t="s">
        <v>1004</v>
      </c>
      <c r="H59" s="2" t="str">
        <f>CONCATENATE('Gene Table'!$B$1,'Gene Table'!B59)</f>
        <v>E09</v>
      </c>
    </row>
    <row r="60" spans="1:8" ht="12.75">
      <c r="A60" s="2" t="s">
        <v>1005</v>
      </c>
      <c r="B60" s="2" t="s">
        <v>1006</v>
      </c>
      <c r="C60" s="2" t="s">
        <v>1007</v>
      </c>
      <c r="D60" s="2" t="s">
        <v>1008</v>
      </c>
      <c r="E60" s="2" t="s">
        <v>1009</v>
      </c>
      <c r="H60" s="2" t="str">
        <f>CONCATENATE('Gene Table'!$B$1,'Gene Table'!B60)</f>
        <v>E10</v>
      </c>
    </row>
    <row r="61" spans="1:8" ht="12.75">
      <c r="A61" s="2" t="s">
        <v>1010</v>
      </c>
      <c r="B61" s="2" t="s">
        <v>1011</v>
      </c>
      <c r="C61" s="2" t="s">
        <v>1012</v>
      </c>
      <c r="D61" s="2" t="s">
        <v>1013</v>
      </c>
      <c r="E61" s="2" t="s">
        <v>1014</v>
      </c>
      <c r="H61" s="2" t="str">
        <f>CONCATENATE('Gene Table'!$B$1,'Gene Table'!B61)</f>
        <v>E11</v>
      </c>
    </row>
    <row r="62" spans="1:8" ht="12.75">
      <c r="A62" s="2" t="s">
        <v>1015</v>
      </c>
      <c r="B62" s="2" t="s">
        <v>1016</v>
      </c>
      <c r="C62" s="2" t="s">
        <v>1017</v>
      </c>
      <c r="D62" s="2" t="s">
        <v>1018</v>
      </c>
      <c r="E62" s="2" t="s">
        <v>1019</v>
      </c>
      <c r="H62" s="2" t="str">
        <f>CONCATENATE('Gene Table'!$B$1,'Gene Table'!B62)</f>
        <v>E12</v>
      </c>
    </row>
    <row r="63" spans="1:8" ht="12.75">
      <c r="A63" s="2" t="s">
        <v>1020</v>
      </c>
      <c r="B63" s="2" t="s">
        <v>1021</v>
      </c>
      <c r="C63" s="2" t="s">
        <v>1022</v>
      </c>
      <c r="D63" s="2" t="s">
        <v>1023</v>
      </c>
      <c r="E63" s="2" t="s">
        <v>1024</v>
      </c>
      <c r="H63" s="2" t="str">
        <f>CONCATENATE('Gene Table'!$B$1,'Gene Table'!B63)</f>
        <v>F01</v>
      </c>
    </row>
    <row r="64" spans="1:8" ht="12.75">
      <c r="A64" s="2" t="s">
        <v>1025</v>
      </c>
      <c r="B64" s="2" t="s">
        <v>1026</v>
      </c>
      <c r="C64" s="2" t="s">
        <v>1027</v>
      </c>
      <c r="D64" s="2" t="s">
        <v>1028</v>
      </c>
      <c r="E64" s="2" t="s">
        <v>1029</v>
      </c>
      <c r="H64" s="2" t="str">
        <f>CONCATENATE('Gene Table'!$B$1,'Gene Table'!B64)</f>
        <v>F02</v>
      </c>
    </row>
    <row r="65" spans="1:8" ht="12.75">
      <c r="A65" s="2" t="s">
        <v>1030</v>
      </c>
      <c r="B65" s="2" t="s">
        <v>1031</v>
      </c>
      <c r="C65" s="2" t="s">
        <v>1032</v>
      </c>
      <c r="D65" s="2" t="s">
        <v>1033</v>
      </c>
      <c r="E65" s="2" t="s">
        <v>1034</v>
      </c>
      <c r="H65" s="2" t="str">
        <f>CONCATENATE('Gene Table'!$B$1,'Gene Table'!B65)</f>
        <v>F03</v>
      </c>
    </row>
    <row r="66" spans="1:8" ht="12.75">
      <c r="A66" s="2" t="s">
        <v>1035</v>
      </c>
      <c r="B66" s="2" t="s">
        <v>1036</v>
      </c>
      <c r="C66" s="2" t="s">
        <v>1037</v>
      </c>
      <c r="D66" s="2" t="s">
        <v>1038</v>
      </c>
      <c r="E66" s="2" t="s">
        <v>1039</v>
      </c>
      <c r="H66" s="2" t="str">
        <f>CONCATENATE('Gene Table'!$B$1,'Gene Table'!B66)</f>
        <v>F04</v>
      </c>
    </row>
    <row r="67" spans="1:8" ht="12.75">
      <c r="A67" s="2" t="s">
        <v>1040</v>
      </c>
      <c r="B67" s="2" t="s">
        <v>1041</v>
      </c>
      <c r="C67" s="2" t="s">
        <v>1042</v>
      </c>
      <c r="D67" s="2" t="s">
        <v>1043</v>
      </c>
      <c r="E67" s="2" t="s">
        <v>1044</v>
      </c>
      <c r="H67" s="2" t="str">
        <f>CONCATENATE('Gene Table'!$B$1,'Gene Table'!B67)</f>
        <v>F05</v>
      </c>
    </row>
    <row r="68" spans="1:8" ht="12.75">
      <c r="A68" s="2" t="s">
        <v>1045</v>
      </c>
      <c r="B68" s="2" t="s">
        <v>1046</v>
      </c>
      <c r="C68" s="2" t="s">
        <v>1047</v>
      </c>
      <c r="D68" s="2" t="s">
        <v>1048</v>
      </c>
      <c r="E68" s="2" t="s">
        <v>1049</v>
      </c>
      <c r="H68" s="2" t="str">
        <f>CONCATENATE('Gene Table'!$B$1,'Gene Table'!B68)</f>
        <v>F06</v>
      </c>
    </row>
    <row r="69" spans="1:8" ht="12.75">
      <c r="A69" s="2" t="s">
        <v>1050</v>
      </c>
      <c r="B69" s="2" t="s">
        <v>1051</v>
      </c>
      <c r="C69" s="2" t="s">
        <v>1052</v>
      </c>
      <c r="D69" s="2" t="s">
        <v>1053</v>
      </c>
      <c r="E69" s="2" t="s">
        <v>1054</v>
      </c>
      <c r="H69" s="2" t="str">
        <f>CONCATENATE('Gene Table'!$B$1,'Gene Table'!B69)</f>
        <v>F07</v>
      </c>
    </row>
    <row r="70" spans="1:8" ht="12.75">
      <c r="A70" s="2" t="s">
        <v>1055</v>
      </c>
      <c r="B70" s="2" t="s">
        <v>1056</v>
      </c>
      <c r="C70" s="2" t="s">
        <v>1057</v>
      </c>
      <c r="D70" s="2" t="s">
        <v>1058</v>
      </c>
      <c r="E70" s="2" t="s">
        <v>1059</v>
      </c>
      <c r="H70" s="2" t="str">
        <f>CONCATENATE('Gene Table'!$B$1,'Gene Table'!B70)</f>
        <v>F08</v>
      </c>
    </row>
    <row r="71" spans="1:8" ht="12.75">
      <c r="A71" s="2" t="s">
        <v>1060</v>
      </c>
      <c r="B71" s="2" t="s">
        <v>1061</v>
      </c>
      <c r="C71" s="2" t="s">
        <v>1062</v>
      </c>
      <c r="D71" s="2" t="s">
        <v>1063</v>
      </c>
      <c r="E71" s="2" t="s">
        <v>1064</v>
      </c>
      <c r="H71" s="2" t="str">
        <f>CONCATENATE('Gene Table'!$B$1,'Gene Table'!B71)</f>
        <v>F09</v>
      </c>
    </row>
    <row r="72" spans="1:8" ht="12.75">
      <c r="A72" s="2" t="s">
        <v>1065</v>
      </c>
      <c r="B72" s="2" t="s">
        <v>1066</v>
      </c>
      <c r="C72" s="2" t="s">
        <v>1067</v>
      </c>
      <c r="D72" s="2" t="s">
        <v>1068</v>
      </c>
      <c r="E72" s="2" t="s">
        <v>1069</v>
      </c>
      <c r="H72" s="2" t="str">
        <f>CONCATENATE('Gene Table'!$B$1,'Gene Table'!B72)</f>
        <v>F10</v>
      </c>
    </row>
    <row r="73" spans="1:8" ht="12.75">
      <c r="A73" s="2" t="s">
        <v>1070</v>
      </c>
      <c r="B73" s="2" t="s">
        <v>1071</v>
      </c>
      <c r="C73" s="2" t="s">
        <v>1072</v>
      </c>
      <c r="D73" s="2" t="s">
        <v>1073</v>
      </c>
      <c r="E73" s="2" t="s">
        <v>1074</v>
      </c>
      <c r="H73" s="2" t="str">
        <f>CONCATENATE('Gene Table'!$B$1,'Gene Table'!B73)</f>
        <v>F11</v>
      </c>
    </row>
    <row r="74" spans="1:8" ht="12.75">
      <c r="A74" s="2" t="s">
        <v>1075</v>
      </c>
      <c r="B74" s="2" t="s">
        <v>1076</v>
      </c>
      <c r="C74" s="2" t="s">
        <v>1077</v>
      </c>
      <c r="D74" s="2" t="s">
        <v>1078</v>
      </c>
      <c r="E74" s="2" t="s">
        <v>1079</v>
      </c>
      <c r="H74" s="2" t="str">
        <f>CONCATENATE('Gene Table'!$B$1,'Gene Table'!B74)</f>
        <v>F12</v>
      </c>
    </row>
    <row r="75" spans="1:8" ht="12.75">
      <c r="A75" s="2" t="s">
        <v>1080</v>
      </c>
      <c r="B75" s="2" t="s">
        <v>1081</v>
      </c>
      <c r="C75" s="2" t="s">
        <v>1082</v>
      </c>
      <c r="D75" s="2" t="s">
        <v>1083</v>
      </c>
      <c r="E75" s="2" t="s">
        <v>1084</v>
      </c>
      <c r="H75" s="2" t="str">
        <f>CONCATENATE('Gene Table'!$B$1,'Gene Table'!B75)</f>
        <v>G01</v>
      </c>
    </row>
    <row r="76" spans="1:8" ht="12.75">
      <c r="A76" s="2" t="s">
        <v>1085</v>
      </c>
      <c r="B76" s="2" t="s">
        <v>1086</v>
      </c>
      <c r="C76" s="2" t="s">
        <v>1087</v>
      </c>
      <c r="D76" s="2" t="s">
        <v>1088</v>
      </c>
      <c r="E76" s="2" t="s">
        <v>1089</v>
      </c>
      <c r="H76" s="2" t="str">
        <f>CONCATENATE('Gene Table'!$B$1,'Gene Table'!B76)</f>
        <v>G02</v>
      </c>
    </row>
    <row r="77" spans="1:8" ht="12.75">
      <c r="A77" s="2" t="s">
        <v>1090</v>
      </c>
      <c r="B77" s="2" t="s">
        <v>1091</v>
      </c>
      <c r="C77" s="2" t="s">
        <v>1092</v>
      </c>
      <c r="D77" s="2" t="s">
        <v>1093</v>
      </c>
      <c r="E77" s="2" t="s">
        <v>1094</v>
      </c>
      <c r="H77" s="2" t="str">
        <f>CONCATENATE('Gene Table'!$B$1,'Gene Table'!B77)</f>
        <v>G03</v>
      </c>
    </row>
    <row r="78" spans="1:8" ht="12.75">
      <c r="A78" s="2" t="s">
        <v>1095</v>
      </c>
      <c r="B78" s="2" t="s">
        <v>1096</v>
      </c>
      <c r="C78" s="2" t="s">
        <v>1097</v>
      </c>
      <c r="D78" s="2" t="s">
        <v>1098</v>
      </c>
      <c r="E78" s="2" t="s">
        <v>1099</v>
      </c>
      <c r="H78" s="2" t="str">
        <f>CONCATENATE('Gene Table'!$B$1,'Gene Table'!B78)</f>
        <v>G04</v>
      </c>
    </row>
    <row r="79" spans="1:8" ht="12.75">
      <c r="A79" s="2" t="s">
        <v>1100</v>
      </c>
      <c r="B79" s="2" t="s">
        <v>1101</v>
      </c>
      <c r="C79" s="2" t="s">
        <v>1102</v>
      </c>
      <c r="D79" s="2" t="s">
        <v>1103</v>
      </c>
      <c r="E79" s="2" t="s">
        <v>1104</v>
      </c>
      <c r="H79" s="2" t="str">
        <f>CONCATENATE('Gene Table'!$B$1,'Gene Table'!B79)</f>
        <v>G05</v>
      </c>
    </row>
    <row r="80" spans="1:8" ht="12.75">
      <c r="A80" s="2" t="s">
        <v>1105</v>
      </c>
      <c r="B80" s="2" t="s">
        <v>1106</v>
      </c>
      <c r="C80" s="2" t="s">
        <v>1107</v>
      </c>
      <c r="D80" s="2" t="s">
        <v>1108</v>
      </c>
      <c r="E80" s="2" t="s">
        <v>1109</v>
      </c>
      <c r="H80" s="2" t="str">
        <f>CONCATENATE('Gene Table'!$B$1,'Gene Table'!B80)</f>
        <v>G06</v>
      </c>
    </row>
    <row r="81" spans="1:8" ht="12.75">
      <c r="A81" s="2" t="s">
        <v>1110</v>
      </c>
      <c r="B81" s="2" t="s">
        <v>1111</v>
      </c>
      <c r="C81" s="2" t="s">
        <v>1112</v>
      </c>
      <c r="D81" s="2" t="s">
        <v>1113</v>
      </c>
      <c r="E81" s="2" t="s">
        <v>1114</v>
      </c>
      <c r="H81" s="2" t="str">
        <f>CONCATENATE('Gene Table'!$B$1,'Gene Table'!B81)</f>
        <v>G07</v>
      </c>
    </row>
    <row r="82" spans="1:8" ht="12.75">
      <c r="A82" s="2" t="s">
        <v>1115</v>
      </c>
      <c r="B82" s="2" t="s">
        <v>1116</v>
      </c>
      <c r="C82" s="2" t="s">
        <v>1117</v>
      </c>
      <c r="D82" s="2" t="s">
        <v>1118</v>
      </c>
      <c r="E82" s="2" t="s">
        <v>1119</v>
      </c>
      <c r="H82" s="2" t="str">
        <f>CONCATENATE('Gene Table'!$B$1,'Gene Table'!B82)</f>
        <v>G08</v>
      </c>
    </row>
    <row r="83" spans="1:8" ht="12.75">
      <c r="A83" s="2" t="s">
        <v>1120</v>
      </c>
      <c r="B83" s="2" t="s">
        <v>1121</v>
      </c>
      <c r="C83" s="2" t="s">
        <v>1122</v>
      </c>
      <c r="D83" s="2" t="s">
        <v>1123</v>
      </c>
      <c r="E83" s="2" t="s">
        <v>1124</v>
      </c>
      <c r="H83" s="2" t="str">
        <f>CONCATENATE('Gene Table'!$B$1,'Gene Table'!B83)</f>
        <v>G09</v>
      </c>
    </row>
    <row r="84" spans="1:8" ht="12.75">
      <c r="A84" s="2" t="s">
        <v>1125</v>
      </c>
      <c r="B84" s="2" t="s">
        <v>1126</v>
      </c>
      <c r="C84" s="2" t="s">
        <v>1127</v>
      </c>
      <c r="D84" s="2" t="s">
        <v>1128</v>
      </c>
      <c r="E84" s="2" t="s">
        <v>1129</v>
      </c>
      <c r="H84" s="2" t="str">
        <f>CONCATENATE('Gene Table'!$B$1,'Gene Table'!B84)</f>
        <v>G10</v>
      </c>
    </row>
    <row r="85" spans="1:8" ht="12.75">
      <c r="A85" s="2" t="s">
        <v>1130</v>
      </c>
      <c r="B85" s="2" t="s">
        <v>1131</v>
      </c>
      <c r="C85" s="2" t="s">
        <v>1132</v>
      </c>
      <c r="D85" s="2" t="s">
        <v>1133</v>
      </c>
      <c r="E85" s="2" t="s">
        <v>1134</v>
      </c>
      <c r="H85" s="2" t="str">
        <f>CONCATENATE('Gene Table'!$B$1,'Gene Table'!B85)</f>
        <v>G11</v>
      </c>
    </row>
    <row r="86" spans="1:8" ht="12.75">
      <c r="A86" s="2" t="s">
        <v>1135</v>
      </c>
      <c r="B86" s="2" t="s">
        <v>1136</v>
      </c>
      <c r="C86" s="2" t="s">
        <v>1137</v>
      </c>
      <c r="D86" s="2" t="s">
        <v>1138</v>
      </c>
      <c r="E86" s="2" t="s">
        <v>1139</v>
      </c>
      <c r="H86" s="2" t="str">
        <f>CONCATENATE('Gene Table'!$B$1,'Gene Table'!B86)</f>
        <v>G12</v>
      </c>
    </row>
    <row r="87" spans="1:8" ht="12.75">
      <c r="A87" s="2" t="s">
        <v>1140</v>
      </c>
      <c r="B87" s="2" t="s">
        <v>1141</v>
      </c>
      <c r="C87" s="2" t="s">
        <v>1142</v>
      </c>
      <c r="D87" s="2" t="s">
        <v>1143</v>
      </c>
      <c r="E87" s="2" t="s">
        <v>1144</v>
      </c>
      <c r="H87" s="2" t="str">
        <f>CONCATENATE('Gene Table'!$B$1,'Gene Table'!B87)</f>
        <v>H01</v>
      </c>
    </row>
    <row r="88" spans="1:8" ht="12.75">
      <c r="A88" s="2" t="s">
        <v>1145</v>
      </c>
      <c r="B88" s="2" t="s">
        <v>1146</v>
      </c>
      <c r="C88" s="2" t="s">
        <v>1147</v>
      </c>
      <c r="D88" s="2" t="s">
        <v>1148</v>
      </c>
      <c r="E88" s="2" t="s">
        <v>1149</v>
      </c>
      <c r="H88" s="2" t="str">
        <f>CONCATENATE('Gene Table'!$B$1,'Gene Table'!B88)</f>
        <v>H02</v>
      </c>
    </row>
    <row r="89" spans="1:8" ht="12.75">
      <c r="A89" s="2" t="s">
        <v>1150</v>
      </c>
      <c r="B89" s="2" t="s">
        <v>1151</v>
      </c>
      <c r="C89" s="2" t="s">
        <v>1152</v>
      </c>
      <c r="D89" s="2" t="s">
        <v>1153</v>
      </c>
      <c r="E89" s="2" t="s">
        <v>1154</v>
      </c>
      <c r="H89" s="2" t="str">
        <f>CONCATENATE('Gene Table'!$B$1,'Gene Table'!B89)</f>
        <v>H03</v>
      </c>
    </row>
    <row r="90" spans="1:8" ht="12.75">
      <c r="A90" s="2" t="s">
        <v>1155</v>
      </c>
      <c r="B90" s="2" t="s">
        <v>1156</v>
      </c>
      <c r="C90" s="2" t="s">
        <v>1157</v>
      </c>
      <c r="D90" s="2" t="s">
        <v>1158</v>
      </c>
      <c r="E90" s="2" t="s">
        <v>1159</v>
      </c>
      <c r="H90" s="2" t="str">
        <f>CONCATENATE('Gene Table'!$B$1,'Gene Table'!B90)</f>
        <v>H04</v>
      </c>
    </row>
    <row r="91" spans="1:8" ht="12.75">
      <c r="A91" s="2" t="s">
        <v>1160</v>
      </c>
      <c r="B91" s="2" t="s">
        <v>1156</v>
      </c>
      <c r="C91" s="2" t="s">
        <v>1161</v>
      </c>
      <c r="D91" s="2" t="s">
        <v>1162</v>
      </c>
      <c r="E91" s="2" t="s">
        <v>1163</v>
      </c>
      <c r="H91" s="2" t="str">
        <f>CONCATENATE('Gene Table'!$B$1,'Gene Table'!B91)</f>
        <v>H05</v>
      </c>
    </row>
    <row r="92" spans="1:8" ht="12.75">
      <c r="A92" s="2" t="s">
        <v>1164</v>
      </c>
      <c r="B92" s="2" t="s">
        <v>1156</v>
      </c>
      <c r="C92" s="2" t="s">
        <v>1165</v>
      </c>
      <c r="D92" s="2" t="s">
        <v>1166</v>
      </c>
      <c r="E92" s="2" t="s">
        <v>1167</v>
      </c>
      <c r="H92" s="2" t="str">
        <f>CONCATENATE('Gene Table'!$B$1,'Gene Table'!B92)</f>
        <v>H06</v>
      </c>
    </row>
    <row r="93" spans="1:8" ht="12.75">
      <c r="A93" s="2" t="s">
        <v>1168</v>
      </c>
      <c r="B93" s="2" t="s">
        <v>1156</v>
      </c>
      <c r="C93" s="2" t="s">
        <v>1169</v>
      </c>
      <c r="D93" s="2" t="s">
        <v>1170</v>
      </c>
      <c r="E93" s="2" t="s">
        <v>1171</v>
      </c>
      <c r="H93" s="2" t="str">
        <f>CONCATENATE('Gene Table'!$B$1,'Gene Table'!B93)</f>
        <v>H07</v>
      </c>
    </row>
    <row r="94" spans="1:8" ht="12.75">
      <c r="A94" s="2" t="s">
        <v>1172</v>
      </c>
      <c r="B94" s="2" t="s">
        <v>1156</v>
      </c>
      <c r="C94" s="2" t="s">
        <v>1173</v>
      </c>
      <c r="D94" s="2" t="s">
        <v>1156</v>
      </c>
      <c r="E94" s="2" t="s">
        <v>1156</v>
      </c>
      <c r="H94" s="2" t="str">
        <f>CONCATENATE('Gene Table'!$B$1,'Gene Table'!B94)</f>
        <v>H08</v>
      </c>
    </row>
    <row r="95" spans="1:8" ht="12.75">
      <c r="A95" s="2" t="s">
        <v>1174</v>
      </c>
      <c r="B95" s="2" t="s">
        <v>1156</v>
      </c>
      <c r="C95" s="2" t="s">
        <v>1173</v>
      </c>
      <c r="D95" s="2" t="s">
        <v>1156</v>
      </c>
      <c r="E95" s="2" t="s">
        <v>1156</v>
      </c>
      <c r="H95" s="2" t="str">
        <f>CONCATENATE('Gene Table'!$B$1,'Gene Table'!B95)</f>
        <v>H09</v>
      </c>
    </row>
    <row r="96" spans="1:8" ht="12.75">
      <c r="A96" s="2" t="s">
        <v>1175</v>
      </c>
      <c r="B96" s="2" t="s">
        <v>1156</v>
      </c>
      <c r="C96" s="2" t="s">
        <v>1176</v>
      </c>
      <c r="D96" s="2" t="s">
        <v>1156</v>
      </c>
      <c r="E96" s="2" t="s">
        <v>1156</v>
      </c>
      <c r="H96" s="2" t="str">
        <f>CONCATENATE('Gene Table'!$B$1,'Gene Table'!B96)</f>
        <v>H10</v>
      </c>
    </row>
    <row r="97" spans="1:8" ht="12.75">
      <c r="A97" s="2" t="s">
        <v>1177</v>
      </c>
      <c r="B97" s="2" t="s">
        <v>1156</v>
      </c>
      <c r="C97" s="2" t="s">
        <v>1176</v>
      </c>
      <c r="D97" s="2" t="s">
        <v>1156</v>
      </c>
      <c r="E97" s="2" t="s">
        <v>1156</v>
      </c>
      <c r="H97" s="2" t="str">
        <f>CONCATENATE('Gene Table'!$B$1,'Gene Table'!B97)</f>
        <v>H11</v>
      </c>
    </row>
    <row r="100" spans="1:8" s="1" customFormat="1" ht="12.75">
      <c r="A100" s="3"/>
      <c r="B100" s="3" t="s">
        <v>711</v>
      </c>
      <c r="C100" s="3" t="s">
        <v>712</v>
      </c>
      <c r="D100" s="3" t="s">
        <v>713</v>
      </c>
      <c r="E100" s="3" t="s">
        <v>714</v>
      </c>
      <c r="F100" s="3"/>
      <c r="G100" s="3"/>
      <c r="H100" s="3"/>
    </row>
    <row r="101" spans="1:5" ht="12.75">
      <c r="A101" s="2" t="s">
        <v>1178</v>
      </c>
      <c r="B101" s="2" t="s">
        <v>1179</v>
      </c>
      <c r="C101" s="2" t="s">
        <v>1180</v>
      </c>
      <c r="D101" s="2" t="s">
        <v>1181</v>
      </c>
      <c r="E101" s="2" t="s">
        <v>1182</v>
      </c>
    </row>
    <row r="102" spans="1:5" ht="12.75">
      <c r="A102" s="2" t="s">
        <v>1183</v>
      </c>
      <c r="B102" s="2" t="s">
        <v>1184</v>
      </c>
      <c r="C102" s="2" t="s">
        <v>1185</v>
      </c>
      <c r="D102" s="2" t="s">
        <v>1186</v>
      </c>
      <c r="E102" s="2" t="s">
        <v>1187</v>
      </c>
    </row>
    <row r="103" spans="1:5" ht="12.75">
      <c r="A103" s="2" t="s">
        <v>1188</v>
      </c>
      <c r="B103" s="2" t="s">
        <v>1189</v>
      </c>
      <c r="C103" s="2" t="s">
        <v>1190</v>
      </c>
      <c r="D103" s="2" t="s">
        <v>1191</v>
      </c>
      <c r="E103" s="2" t="s">
        <v>1192</v>
      </c>
    </row>
    <row r="104" spans="1:5" ht="12.75">
      <c r="A104" s="2" t="s">
        <v>1193</v>
      </c>
      <c r="B104" s="2" t="s">
        <v>1194</v>
      </c>
      <c r="C104" s="2" t="s">
        <v>1195</v>
      </c>
      <c r="D104" s="2" t="s">
        <v>1196</v>
      </c>
      <c r="E104" s="2" t="s">
        <v>1197</v>
      </c>
    </row>
    <row r="105" spans="1:5" ht="12.75">
      <c r="A105" s="2" t="s">
        <v>1198</v>
      </c>
      <c r="B105" s="2" t="s">
        <v>1199</v>
      </c>
      <c r="C105" s="2" t="s">
        <v>1200</v>
      </c>
      <c r="D105" s="2" t="s">
        <v>1201</v>
      </c>
      <c r="E105" s="2" t="s">
        <v>1202</v>
      </c>
    </row>
    <row r="106" spans="1:5" ht="12.75">
      <c r="A106" s="2" t="s">
        <v>1203</v>
      </c>
      <c r="B106" s="2" t="s">
        <v>1204</v>
      </c>
      <c r="C106" s="2" t="s">
        <v>1205</v>
      </c>
      <c r="D106" s="2" t="s">
        <v>1206</v>
      </c>
      <c r="E106" s="2" t="s">
        <v>1207</v>
      </c>
    </row>
    <row r="107" spans="1:5" ht="12.75">
      <c r="A107" s="2" t="s">
        <v>1208</v>
      </c>
      <c r="B107" s="2" t="s">
        <v>1209</v>
      </c>
      <c r="C107" s="2" t="s">
        <v>1210</v>
      </c>
      <c r="D107" s="2" t="s">
        <v>1211</v>
      </c>
      <c r="E107" s="2" t="s">
        <v>1212</v>
      </c>
    </row>
    <row r="108" spans="1:5" ht="12.75">
      <c r="A108" s="2" t="s">
        <v>1213</v>
      </c>
      <c r="B108" s="2" t="s">
        <v>1214</v>
      </c>
      <c r="C108" s="2" t="s">
        <v>1215</v>
      </c>
      <c r="D108" s="2" t="s">
        <v>1216</v>
      </c>
      <c r="E108" s="2" t="s">
        <v>1217</v>
      </c>
    </row>
    <row r="109" spans="1:5" ht="12.75">
      <c r="A109" s="2" t="s">
        <v>1218</v>
      </c>
      <c r="B109" s="2" t="s">
        <v>1219</v>
      </c>
      <c r="C109" s="2" t="s">
        <v>1220</v>
      </c>
      <c r="D109" s="2" t="s">
        <v>1221</v>
      </c>
      <c r="E109" s="2" t="s">
        <v>1222</v>
      </c>
    </row>
    <row r="110" spans="1:5" ht="12.75">
      <c r="A110" s="2" t="s">
        <v>1223</v>
      </c>
      <c r="B110" s="2" t="s">
        <v>1224</v>
      </c>
      <c r="C110" s="2" t="s">
        <v>1225</v>
      </c>
      <c r="D110" s="2" t="s">
        <v>1226</v>
      </c>
      <c r="E110" s="2" t="s">
        <v>1227</v>
      </c>
    </row>
    <row r="111" spans="1:5" ht="12.75">
      <c r="A111" s="2" t="s">
        <v>1228</v>
      </c>
      <c r="B111" s="2" t="s">
        <v>1229</v>
      </c>
      <c r="C111" s="2" t="s">
        <v>1230</v>
      </c>
      <c r="D111" s="2" t="s">
        <v>1231</v>
      </c>
      <c r="E111" s="2" t="s">
        <v>1232</v>
      </c>
    </row>
    <row r="112" spans="1:5" ht="12.75">
      <c r="A112" s="2" t="s">
        <v>1233</v>
      </c>
      <c r="B112" s="2" t="s">
        <v>1234</v>
      </c>
      <c r="C112" s="2" t="s">
        <v>1235</v>
      </c>
      <c r="D112" s="2" t="s">
        <v>1236</v>
      </c>
      <c r="E112" s="2" t="s">
        <v>1237</v>
      </c>
    </row>
    <row r="113" spans="1:5" ht="12.75">
      <c r="A113" s="2" t="s">
        <v>1238</v>
      </c>
      <c r="B113" s="2" t="s">
        <v>1239</v>
      </c>
      <c r="C113" s="2" t="s">
        <v>1240</v>
      </c>
      <c r="D113" s="2" t="s">
        <v>1241</v>
      </c>
      <c r="E113" s="2" t="s">
        <v>1242</v>
      </c>
    </row>
    <row r="114" spans="1:5" ht="12.75">
      <c r="A114" s="2" t="s">
        <v>1243</v>
      </c>
      <c r="B114" s="2" t="s">
        <v>1244</v>
      </c>
      <c r="C114" s="2" t="s">
        <v>1245</v>
      </c>
      <c r="D114" s="2" t="s">
        <v>1246</v>
      </c>
      <c r="E114" s="2" t="s">
        <v>1247</v>
      </c>
    </row>
    <row r="115" spans="1:5" ht="12.75">
      <c r="A115" s="2" t="s">
        <v>1248</v>
      </c>
      <c r="B115" s="2" t="s">
        <v>1249</v>
      </c>
      <c r="C115" s="2" t="s">
        <v>1250</v>
      </c>
      <c r="D115" s="2" t="s">
        <v>1251</v>
      </c>
      <c r="E115" s="2" t="s">
        <v>1252</v>
      </c>
    </row>
    <row r="116" spans="1:5" ht="12.75">
      <c r="A116" s="2" t="s">
        <v>1253</v>
      </c>
      <c r="B116" s="2" t="s">
        <v>1254</v>
      </c>
      <c r="C116" s="2" t="s">
        <v>1255</v>
      </c>
      <c r="D116" s="2" t="s">
        <v>1256</v>
      </c>
      <c r="E116" s="2" t="s">
        <v>1257</v>
      </c>
    </row>
    <row r="117" spans="1:5" ht="12.75">
      <c r="A117" s="2" t="s">
        <v>1258</v>
      </c>
      <c r="B117" s="2" t="s">
        <v>1259</v>
      </c>
      <c r="C117" s="2" t="s">
        <v>1260</v>
      </c>
      <c r="D117" s="2" t="s">
        <v>1261</v>
      </c>
      <c r="E117" s="2" t="s">
        <v>1262</v>
      </c>
    </row>
    <row r="118" spans="1:5" ht="12.75">
      <c r="A118" s="2" t="s">
        <v>1263</v>
      </c>
      <c r="B118" s="2" t="s">
        <v>1264</v>
      </c>
      <c r="C118" s="2" t="s">
        <v>1265</v>
      </c>
      <c r="D118" s="2" t="s">
        <v>1266</v>
      </c>
      <c r="E118" s="2" t="s">
        <v>1267</v>
      </c>
    </row>
    <row r="119" spans="1:5" ht="12.75">
      <c r="A119" s="2" t="s">
        <v>1268</v>
      </c>
      <c r="B119" s="2" t="s">
        <v>1269</v>
      </c>
      <c r="C119" s="2" t="s">
        <v>1270</v>
      </c>
      <c r="D119" s="2" t="s">
        <v>1271</v>
      </c>
      <c r="E119" s="2" t="s">
        <v>1272</v>
      </c>
    </row>
    <row r="120" spans="1:5" ht="12.75">
      <c r="A120" s="2" t="s">
        <v>1273</v>
      </c>
      <c r="B120" s="2" t="s">
        <v>1274</v>
      </c>
      <c r="C120" s="2" t="s">
        <v>1275</v>
      </c>
      <c r="D120" s="2" t="s">
        <v>1276</v>
      </c>
      <c r="E120" s="2" t="s">
        <v>1277</v>
      </c>
    </row>
    <row r="121" spans="1:5" ht="12.75">
      <c r="A121" s="2" t="s">
        <v>1278</v>
      </c>
      <c r="B121" s="2" t="s">
        <v>1279</v>
      </c>
      <c r="C121" s="2" t="s">
        <v>1280</v>
      </c>
      <c r="D121" s="2" t="s">
        <v>1281</v>
      </c>
      <c r="E121" s="2" t="s">
        <v>1282</v>
      </c>
    </row>
    <row r="122" spans="1:5" ht="12.75">
      <c r="A122" s="2" t="s">
        <v>1283</v>
      </c>
      <c r="B122" s="2" t="s">
        <v>1284</v>
      </c>
      <c r="C122" s="2" t="s">
        <v>1285</v>
      </c>
      <c r="D122" s="2" t="s">
        <v>1286</v>
      </c>
      <c r="E122" s="2" t="s">
        <v>1287</v>
      </c>
    </row>
    <row r="123" spans="1:5" ht="12.75">
      <c r="A123" s="2" t="s">
        <v>1288</v>
      </c>
      <c r="B123" s="2" t="s">
        <v>1289</v>
      </c>
      <c r="C123" s="2" t="s">
        <v>1290</v>
      </c>
      <c r="D123" s="2" t="s">
        <v>1291</v>
      </c>
      <c r="E123" s="2" t="s">
        <v>1292</v>
      </c>
    </row>
    <row r="124" spans="1:5" ht="12.75">
      <c r="A124" s="2" t="s">
        <v>1293</v>
      </c>
      <c r="B124" s="2" t="s">
        <v>1294</v>
      </c>
      <c r="C124" s="2" t="s">
        <v>1295</v>
      </c>
      <c r="D124" s="2" t="s">
        <v>1296</v>
      </c>
      <c r="E124" s="2" t="s">
        <v>1297</v>
      </c>
    </row>
    <row r="125" spans="1:5" ht="12.75">
      <c r="A125" s="2" t="s">
        <v>1298</v>
      </c>
      <c r="B125" s="2" t="s">
        <v>1299</v>
      </c>
      <c r="C125" s="2" t="s">
        <v>1300</v>
      </c>
      <c r="D125" s="2" t="s">
        <v>1301</v>
      </c>
      <c r="E125" s="2" t="s">
        <v>1302</v>
      </c>
    </row>
    <row r="126" spans="1:5" ht="12.75">
      <c r="A126" s="2" t="s">
        <v>1303</v>
      </c>
      <c r="B126" s="2" t="s">
        <v>1304</v>
      </c>
      <c r="C126" s="2" t="s">
        <v>1305</v>
      </c>
      <c r="D126" s="2" t="s">
        <v>1306</v>
      </c>
      <c r="E126" s="2" t="s">
        <v>1307</v>
      </c>
    </row>
    <row r="127" spans="1:5" ht="12.75">
      <c r="A127" s="2" t="s">
        <v>1308</v>
      </c>
      <c r="B127" s="2" t="s">
        <v>1309</v>
      </c>
      <c r="C127" s="2" t="s">
        <v>1310</v>
      </c>
      <c r="D127" s="2" t="s">
        <v>1311</v>
      </c>
      <c r="E127" s="2" t="s">
        <v>1312</v>
      </c>
    </row>
    <row r="128" spans="1:5" ht="12.75">
      <c r="A128" s="2" t="s">
        <v>1313</v>
      </c>
      <c r="B128" s="2" t="s">
        <v>1314</v>
      </c>
      <c r="C128" s="2" t="s">
        <v>1315</v>
      </c>
      <c r="D128" s="2" t="s">
        <v>1316</v>
      </c>
      <c r="E128" s="2" t="s">
        <v>1317</v>
      </c>
    </row>
    <row r="129" spans="1:5" ht="12.75">
      <c r="A129" s="2" t="s">
        <v>1318</v>
      </c>
      <c r="B129" s="2" t="s">
        <v>1319</v>
      </c>
      <c r="C129" s="2" t="s">
        <v>1320</v>
      </c>
      <c r="D129" s="2" t="s">
        <v>1321</v>
      </c>
      <c r="E129" s="2" t="s">
        <v>1322</v>
      </c>
    </row>
    <row r="130" spans="1:5" ht="12.75">
      <c r="A130" s="2" t="s">
        <v>1323</v>
      </c>
      <c r="B130" s="2" t="s">
        <v>1324</v>
      </c>
      <c r="C130" s="2" t="s">
        <v>1325</v>
      </c>
      <c r="D130" s="2" t="s">
        <v>1326</v>
      </c>
      <c r="E130" s="2" t="s">
        <v>1327</v>
      </c>
    </row>
    <row r="131" spans="1:5" ht="12.75">
      <c r="A131" s="2" t="s">
        <v>1328</v>
      </c>
      <c r="B131" s="2" t="s">
        <v>1329</v>
      </c>
      <c r="C131" s="2" t="s">
        <v>1330</v>
      </c>
      <c r="D131" s="2" t="s">
        <v>1331</v>
      </c>
      <c r="E131" s="2" t="s">
        <v>1332</v>
      </c>
    </row>
    <row r="132" spans="1:5" ht="12.75">
      <c r="A132" s="2" t="s">
        <v>1333</v>
      </c>
      <c r="B132" s="2" t="s">
        <v>1334</v>
      </c>
      <c r="C132" s="2" t="s">
        <v>1335</v>
      </c>
      <c r="D132" s="2" t="s">
        <v>1336</v>
      </c>
      <c r="E132" s="2" t="s">
        <v>1337</v>
      </c>
    </row>
    <row r="133" spans="1:5" ht="12.75">
      <c r="A133" s="2" t="s">
        <v>1338</v>
      </c>
      <c r="B133" s="2" t="s">
        <v>1339</v>
      </c>
      <c r="C133" s="2" t="s">
        <v>1340</v>
      </c>
      <c r="D133" s="2" t="s">
        <v>1341</v>
      </c>
      <c r="E133" s="2" t="s">
        <v>1342</v>
      </c>
    </row>
    <row r="134" spans="1:5" ht="12.75">
      <c r="A134" s="2" t="s">
        <v>1343</v>
      </c>
      <c r="B134" s="2" t="s">
        <v>1344</v>
      </c>
      <c r="C134" s="2" t="s">
        <v>1345</v>
      </c>
      <c r="D134" s="2" t="s">
        <v>1346</v>
      </c>
      <c r="E134" s="2" t="s">
        <v>1347</v>
      </c>
    </row>
    <row r="135" spans="1:5" ht="12.75">
      <c r="A135" s="2" t="s">
        <v>1348</v>
      </c>
      <c r="B135" s="2" t="s">
        <v>1349</v>
      </c>
      <c r="C135" s="2" t="s">
        <v>1350</v>
      </c>
      <c r="D135" s="2" t="s">
        <v>1351</v>
      </c>
      <c r="E135" s="2" t="s">
        <v>1352</v>
      </c>
    </row>
    <row r="136" spans="1:5" ht="12.75">
      <c r="A136" s="2" t="s">
        <v>1353</v>
      </c>
      <c r="B136" s="2" t="s">
        <v>1354</v>
      </c>
      <c r="C136" s="2" t="s">
        <v>1355</v>
      </c>
      <c r="D136" s="2" t="s">
        <v>1356</v>
      </c>
      <c r="E136" s="2" t="s">
        <v>1357</v>
      </c>
    </row>
    <row r="137" spans="1:5" ht="12.75">
      <c r="A137" s="2" t="s">
        <v>1358</v>
      </c>
      <c r="B137" s="2" t="s">
        <v>1359</v>
      </c>
      <c r="C137" s="2" t="s">
        <v>1360</v>
      </c>
      <c r="D137" s="2" t="s">
        <v>1361</v>
      </c>
      <c r="E137" s="2" t="s">
        <v>1362</v>
      </c>
    </row>
    <row r="138" spans="1:5" ht="12.75">
      <c r="A138" s="2" t="s">
        <v>1363</v>
      </c>
      <c r="B138" s="2" t="s">
        <v>1364</v>
      </c>
      <c r="C138" s="2" t="s">
        <v>1365</v>
      </c>
      <c r="D138" s="2" t="s">
        <v>1366</v>
      </c>
      <c r="E138" s="2" t="s">
        <v>1367</v>
      </c>
    </row>
    <row r="139" spans="1:5" ht="12.75">
      <c r="A139" s="2" t="s">
        <v>1368</v>
      </c>
      <c r="B139" s="2" t="s">
        <v>1369</v>
      </c>
      <c r="C139" s="2" t="s">
        <v>1370</v>
      </c>
      <c r="D139" s="2" t="s">
        <v>1371</v>
      </c>
      <c r="E139" s="2" t="s">
        <v>1372</v>
      </c>
    </row>
    <row r="140" spans="1:5" ht="12.75">
      <c r="A140" s="2" t="s">
        <v>1373</v>
      </c>
      <c r="B140" s="2" t="s">
        <v>1374</v>
      </c>
      <c r="C140" s="2" t="s">
        <v>1375</v>
      </c>
      <c r="D140" s="2" t="s">
        <v>1376</v>
      </c>
      <c r="E140" s="2" t="s">
        <v>1377</v>
      </c>
    </row>
    <row r="141" spans="1:5" ht="12.75">
      <c r="A141" s="2" t="s">
        <v>1378</v>
      </c>
      <c r="B141" s="2" t="s">
        <v>1379</v>
      </c>
      <c r="C141" s="2" t="s">
        <v>1380</v>
      </c>
      <c r="D141" s="2" t="s">
        <v>1381</v>
      </c>
      <c r="E141" s="2" t="s">
        <v>1382</v>
      </c>
    </row>
    <row r="142" spans="1:5" ht="12.75">
      <c r="A142" s="2" t="s">
        <v>1383</v>
      </c>
      <c r="B142" s="2" t="s">
        <v>1384</v>
      </c>
      <c r="C142" s="2" t="s">
        <v>1385</v>
      </c>
      <c r="D142" s="2" t="s">
        <v>1386</v>
      </c>
      <c r="E142" s="2" t="s">
        <v>1387</v>
      </c>
    </row>
    <row r="143" spans="1:5" ht="12.75">
      <c r="A143" s="2" t="s">
        <v>1388</v>
      </c>
      <c r="B143" s="2" t="s">
        <v>1389</v>
      </c>
      <c r="C143" s="2" t="s">
        <v>1390</v>
      </c>
      <c r="D143" s="2" t="s">
        <v>1391</v>
      </c>
      <c r="E143" s="2" t="s">
        <v>1392</v>
      </c>
    </row>
    <row r="144" spans="1:5" ht="12.75">
      <c r="A144" s="2" t="s">
        <v>1393</v>
      </c>
      <c r="B144" s="2" t="s">
        <v>1394</v>
      </c>
      <c r="C144" s="2" t="s">
        <v>1395</v>
      </c>
      <c r="D144" s="2" t="s">
        <v>1396</v>
      </c>
      <c r="E144" s="2" t="s">
        <v>1397</v>
      </c>
    </row>
    <row r="145" spans="1:5" ht="12.75">
      <c r="A145" s="2" t="s">
        <v>1398</v>
      </c>
      <c r="B145" s="2" t="s">
        <v>1399</v>
      </c>
      <c r="C145" s="2" t="s">
        <v>1400</v>
      </c>
      <c r="D145" s="2" t="s">
        <v>1401</v>
      </c>
      <c r="E145" s="2" t="s">
        <v>1402</v>
      </c>
    </row>
    <row r="146" spans="1:5" ht="12.75">
      <c r="A146" s="2" t="s">
        <v>1403</v>
      </c>
      <c r="B146" s="2" t="s">
        <v>1404</v>
      </c>
      <c r="C146" s="2" t="s">
        <v>1405</v>
      </c>
      <c r="D146" s="2" t="s">
        <v>1406</v>
      </c>
      <c r="E146" s="2" t="s">
        <v>1407</v>
      </c>
    </row>
    <row r="147" spans="1:5" ht="12.75">
      <c r="A147" s="2" t="s">
        <v>1408</v>
      </c>
      <c r="B147" s="2" t="s">
        <v>1409</v>
      </c>
      <c r="C147" s="2" t="s">
        <v>1410</v>
      </c>
      <c r="D147" s="2" t="s">
        <v>1411</v>
      </c>
      <c r="E147" s="2" t="s">
        <v>1412</v>
      </c>
    </row>
    <row r="148" spans="1:5" ht="12.75">
      <c r="A148" s="2" t="s">
        <v>1413</v>
      </c>
      <c r="B148" s="2" t="s">
        <v>1414</v>
      </c>
      <c r="C148" s="2" t="s">
        <v>1415</v>
      </c>
      <c r="D148" s="2" t="s">
        <v>1416</v>
      </c>
      <c r="E148" s="2" t="s">
        <v>1417</v>
      </c>
    </row>
    <row r="149" spans="1:5" ht="12.75">
      <c r="A149" s="2" t="s">
        <v>1418</v>
      </c>
      <c r="B149" s="2" t="s">
        <v>1419</v>
      </c>
      <c r="C149" s="2" t="s">
        <v>1420</v>
      </c>
      <c r="D149" s="2" t="s">
        <v>1421</v>
      </c>
      <c r="E149" s="2" t="s">
        <v>1422</v>
      </c>
    </row>
    <row r="150" spans="1:5" ht="12.75">
      <c r="A150" s="2" t="s">
        <v>1423</v>
      </c>
      <c r="B150" s="2" t="s">
        <v>1424</v>
      </c>
      <c r="C150" s="2" t="s">
        <v>1425</v>
      </c>
      <c r="D150" s="2" t="s">
        <v>1426</v>
      </c>
      <c r="E150" s="2" t="s">
        <v>1427</v>
      </c>
    </row>
    <row r="151" spans="1:5" ht="12.75">
      <c r="A151" s="2" t="s">
        <v>1428</v>
      </c>
      <c r="B151" s="2" t="s">
        <v>1429</v>
      </c>
      <c r="C151" s="2" t="s">
        <v>1430</v>
      </c>
      <c r="D151" s="2" t="s">
        <v>1431</v>
      </c>
      <c r="E151" s="2" t="s">
        <v>1432</v>
      </c>
    </row>
    <row r="152" spans="1:5" ht="12.75">
      <c r="A152" s="2" t="s">
        <v>1433</v>
      </c>
      <c r="B152" s="2" t="s">
        <v>1434</v>
      </c>
      <c r="C152" s="2" t="s">
        <v>1435</v>
      </c>
      <c r="D152" s="2" t="s">
        <v>1436</v>
      </c>
      <c r="E152" s="2" t="s">
        <v>1437</v>
      </c>
    </row>
    <row r="153" spans="1:5" ht="12.75">
      <c r="A153" s="2" t="s">
        <v>1438</v>
      </c>
      <c r="B153" s="2" t="s">
        <v>1439</v>
      </c>
      <c r="C153" s="2" t="s">
        <v>1440</v>
      </c>
      <c r="D153" s="2" t="s">
        <v>1441</v>
      </c>
      <c r="E153" s="2" t="s">
        <v>1442</v>
      </c>
    </row>
    <row r="154" spans="1:5" ht="12.75">
      <c r="A154" s="2" t="s">
        <v>1443</v>
      </c>
      <c r="B154" s="2" t="s">
        <v>1444</v>
      </c>
      <c r="C154" s="2" t="s">
        <v>1445</v>
      </c>
      <c r="D154" s="2" t="s">
        <v>1446</v>
      </c>
      <c r="E154" s="2" t="s">
        <v>1447</v>
      </c>
    </row>
    <row r="155" spans="1:5" ht="12.75">
      <c r="A155" s="2" t="s">
        <v>1448</v>
      </c>
      <c r="B155" s="2" t="s">
        <v>1449</v>
      </c>
      <c r="C155" s="2" t="s">
        <v>1450</v>
      </c>
      <c r="D155" s="2" t="s">
        <v>1451</v>
      </c>
      <c r="E155" s="2" t="s">
        <v>1452</v>
      </c>
    </row>
    <row r="156" spans="1:5" ht="12.75">
      <c r="A156" s="2" t="s">
        <v>1453</v>
      </c>
      <c r="B156" s="2" t="s">
        <v>1454</v>
      </c>
      <c r="C156" s="2" t="s">
        <v>1455</v>
      </c>
      <c r="D156" s="2" t="s">
        <v>1456</v>
      </c>
      <c r="E156" s="2" t="s">
        <v>1457</v>
      </c>
    </row>
    <row r="157" spans="1:5" ht="12.75">
      <c r="A157" s="2" t="s">
        <v>1458</v>
      </c>
      <c r="B157" s="2" t="s">
        <v>1459</v>
      </c>
      <c r="C157" s="2" t="s">
        <v>1460</v>
      </c>
      <c r="D157" s="2" t="s">
        <v>1461</v>
      </c>
      <c r="E157" s="2" t="s">
        <v>1462</v>
      </c>
    </row>
    <row r="158" spans="1:5" ht="12.75">
      <c r="A158" s="2" t="s">
        <v>1463</v>
      </c>
      <c r="B158" s="2" t="s">
        <v>1464</v>
      </c>
      <c r="C158" s="2" t="s">
        <v>1465</v>
      </c>
      <c r="D158" s="2" t="s">
        <v>1466</v>
      </c>
      <c r="E158" s="2" t="s">
        <v>1467</v>
      </c>
    </row>
    <row r="159" spans="1:5" ht="12.75">
      <c r="A159" s="2" t="s">
        <v>1468</v>
      </c>
      <c r="B159" s="2" t="s">
        <v>1469</v>
      </c>
      <c r="C159" s="2" t="s">
        <v>1470</v>
      </c>
      <c r="D159" s="2" t="s">
        <v>1471</v>
      </c>
      <c r="E159" s="2" t="s">
        <v>1472</v>
      </c>
    </row>
    <row r="160" spans="1:5" ht="12.75">
      <c r="A160" s="2" t="s">
        <v>1473</v>
      </c>
      <c r="B160" s="2" t="s">
        <v>1474</v>
      </c>
      <c r="C160" s="2" t="s">
        <v>1475</v>
      </c>
      <c r="D160" s="2" t="s">
        <v>1476</v>
      </c>
      <c r="E160" s="2" t="s">
        <v>1477</v>
      </c>
    </row>
    <row r="161" spans="1:5" ht="12.75">
      <c r="A161" s="2" t="s">
        <v>1478</v>
      </c>
      <c r="B161" s="2" t="s">
        <v>1479</v>
      </c>
      <c r="C161" s="2" t="s">
        <v>1480</v>
      </c>
      <c r="D161" s="2" t="s">
        <v>1481</v>
      </c>
      <c r="E161" s="2" t="s">
        <v>1482</v>
      </c>
    </row>
    <row r="162" spans="1:5" ht="12.75">
      <c r="A162" s="2" t="s">
        <v>1483</v>
      </c>
      <c r="B162" s="2" t="s">
        <v>1484</v>
      </c>
      <c r="C162" s="2" t="s">
        <v>1485</v>
      </c>
      <c r="D162" s="2" t="s">
        <v>1486</v>
      </c>
      <c r="E162" s="2" t="s">
        <v>1487</v>
      </c>
    </row>
    <row r="163" spans="1:5" ht="12.75">
      <c r="A163" s="2" t="s">
        <v>1488</v>
      </c>
      <c r="B163" s="2" t="s">
        <v>1489</v>
      </c>
      <c r="C163" s="2" t="s">
        <v>1490</v>
      </c>
      <c r="D163" s="2" t="s">
        <v>1491</v>
      </c>
      <c r="E163" s="2" t="s">
        <v>1492</v>
      </c>
    </row>
    <row r="164" spans="1:5" ht="12.75">
      <c r="A164" s="2" t="s">
        <v>1493</v>
      </c>
      <c r="B164" s="2" t="s">
        <v>1494</v>
      </c>
      <c r="C164" s="2" t="s">
        <v>1495</v>
      </c>
      <c r="D164" s="2" t="s">
        <v>1496</v>
      </c>
      <c r="E164" s="2" t="s">
        <v>1497</v>
      </c>
    </row>
    <row r="165" spans="1:5" ht="12.75">
      <c r="A165" s="2" t="s">
        <v>1498</v>
      </c>
      <c r="B165" s="2" t="s">
        <v>1499</v>
      </c>
      <c r="C165" s="2" t="s">
        <v>1500</v>
      </c>
      <c r="D165" s="2" t="s">
        <v>1501</v>
      </c>
      <c r="E165" s="2" t="s">
        <v>1502</v>
      </c>
    </row>
    <row r="166" spans="1:5" ht="12.75">
      <c r="A166" s="2" t="s">
        <v>1503</v>
      </c>
      <c r="B166" s="2" t="s">
        <v>1504</v>
      </c>
      <c r="C166" s="2" t="s">
        <v>1505</v>
      </c>
      <c r="D166" s="2" t="s">
        <v>1506</v>
      </c>
      <c r="E166" s="2" t="s">
        <v>1507</v>
      </c>
    </row>
    <row r="167" spans="1:5" ht="12.75">
      <c r="A167" s="2" t="s">
        <v>1508</v>
      </c>
      <c r="B167" s="2" t="s">
        <v>1509</v>
      </c>
      <c r="C167" s="2" t="s">
        <v>1510</v>
      </c>
      <c r="D167" s="2" t="s">
        <v>1511</v>
      </c>
      <c r="E167" s="2" t="s">
        <v>1512</v>
      </c>
    </row>
    <row r="168" spans="1:5" ht="12.75">
      <c r="A168" s="2" t="s">
        <v>1513</v>
      </c>
      <c r="B168" s="2" t="s">
        <v>1514</v>
      </c>
      <c r="C168" s="2" t="s">
        <v>1515</v>
      </c>
      <c r="D168" s="2" t="s">
        <v>1516</v>
      </c>
      <c r="E168" s="2" t="s">
        <v>1517</v>
      </c>
    </row>
    <row r="169" spans="1:5" ht="12.75">
      <c r="A169" s="2" t="s">
        <v>1518</v>
      </c>
      <c r="B169" s="2" t="s">
        <v>1519</v>
      </c>
      <c r="C169" s="2" t="s">
        <v>1520</v>
      </c>
      <c r="D169" s="2" t="s">
        <v>1521</v>
      </c>
      <c r="E169" s="2" t="s">
        <v>1522</v>
      </c>
    </row>
    <row r="170" spans="1:5" ht="12.75">
      <c r="A170" s="2" t="s">
        <v>1523</v>
      </c>
      <c r="B170" s="2" t="s">
        <v>1524</v>
      </c>
      <c r="C170" s="2" t="s">
        <v>1525</v>
      </c>
      <c r="D170" s="2" t="s">
        <v>1526</v>
      </c>
      <c r="E170" s="2" t="s">
        <v>1527</v>
      </c>
    </row>
    <row r="171" spans="1:5" ht="12.75">
      <c r="A171" s="2" t="s">
        <v>1528</v>
      </c>
      <c r="B171" s="2" t="s">
        <v>1529</v>
      </c>
      <c r="C171" s="2" t="s">
        <v>1530</v>
      </c>
      <c r="D171" s="2" t="s">
        <v>1531</v>
      </c>
      <c r="E171" s="2" t="s">
        <v>1532</v>
      </c>
    </row>
    <row r="172" spans="1:5" ht="12.75">
      <c r="A172" s="2" t="s">
        <v>1533</v>
      </c>
      <c r="B172" s="2" t="s">
        <v>1534</v>
      </c>
      <c r="C172" s="2" t="s">
        <v>1535</v>
      </c>
      <c r="D172" s="2" t="s">
        <v>1536</v>
      </c>
      <c r="E172" s="2" t="s">
        <v>1537</v>
      </c>
    </row>
    <row r="173" spans="1:5" ht="12.75">
      <c r="A173" s="2" t="s">
        <v>1538</v>
      </c>
      <c r="B173" s="2" t="s">
        <v>1539</v>
      </c>
      <c r="C173" s="2" t="s">
        <v>1540</v>
      </c>
      <c r="D173" s="2" t="s">
        <v>1541</v>
      </c>
      <c r="E173" s="2" t="s">
        <v>1542</v>
      </c>
    </row>
    <row r="174" spans="1:5" ht="12.75">
      <c r="A174" s="2" t="s">
        <v>1543</v>
      </c>
      <c r="B174" s="2" t="s">
        <v>1544</v>
      </c>
      <c r="C174" s="2" t="s">
        <v>1545</v>
      </c>
      <c r="D174" s="2" t="s">
        <v>1546</v>
      </c>
      <c r="E174" s="2" t="s">
        <v>1547</v>
      </c>
    </row>
    <row r="175" spans="1:5" ht="12.75">
      <c r="A175" s="2" t="s">
        <v>1548</v>
      </c>
      <c r="B175" s="2" t="s">
        <v>1549</v>
      </c>
      <c r="C175" s="2" t="s">
        <v>1550</v>
      </c>
      <c r="D175" s="2" t="s">
        <v>1551</v>
      </c>
      <c r="E175" s="2" t="s">
        <v>1552</v>
      </c>
    </row>
    <row r="176" spans="1:5" ht="12.75">
      <c r="A176" s="2" t="s">
        <v>1553</v>
      </c>
      <c r="B176" s="2" t="s">
        <v>1554</v>
      </c>
      <c r="C176" s="2" t="s">
        <v>1555</v>
      </c>
      <c r="D176" s="2" t="s">
        <v>1556</v>
      </c>
      <c r="E176" s="2" t="s">
        <v>1557</v>
      </c>
    </row>
    <row r="177" spans="1:5" ht="12.75">
      <c r="A177" s="2" t="s">
        <v>1558</v>
      </c>
      <c r="B177" s="2" t="s">
        <v>1559</v>
      </c>
      <c r="C177" s="2" t="s">
        <v>1560</v>
      </c>
      <c r="D177" s="2" t="s">
        <v>1561</v>
      </c>
      <c r="E177" s="2" t="s">
        <v>1562</v>
      </c>
    </row>
    <row r="178" spans="1:5" ht="12.75">
      <c r="A178" s="2" t="s">
        <v>1563</v>
      </c>
      <c r="B178" s="2" t="s">
        <v>1564</v>
      </c>
      <c r="C178" s="2" t="s">
        <v>1565</v>
      </c>
      <c r="D178" s="2" t="s">
        <v>1566</v>
      </c>
      <c r="E178" s="2" t="s">
        <v>1567</v>
      </c>
    </row>
    <row r="179" spans="1:5" ht="12.75">
      <c r="A179" s="2" t="s">
        <v>1568</v>
      </c>
      <c r="B179" s="2" t="s">
        <v>1569</v>
      </c>
      <c r="C179" s="2" t="s">
        <v>1570</v>
      </c>
      <c r="D179" s="2" t="s">
        <v>1571</v>
      </c>
      <c r="E179" s="2" t="s">
        <v>1572</v>
      </c>
    </row>
    <row r="180" spans="1:5" ht="12.75">
      <c r="A180" s="2" t="s">
        <v>1573</v>
      </c>
      <c r="B180" s="2" t="s">
        <v>1574</v>
      </c>
      <c r="C180" s="2" t="s">
        <v>1575</v>
      </c>
      <c r="D180" s="2" t="s">
        <v>1576</v>
      </c>
      <c r="E180" s="2" t="s">
        <v>1577</v>
      </c>
    </row>
    <row r="181" spans="1:5" ht="12.75">
      <c r="A181" s="2" t="s">
        <v>1578</v>
      </c>
      <c r="B181" s="2" t="s">
        <v>1579</v>
      </c>
      <c r="C181" s="2" t="s">
        <v>1580</v>
      </c>
      <c r="D181" s="2" t="s">
        <v>1581</v>
      </c>
      <c r="E181" s="2" t="s">
        <v>1582</v>
      </c>
    </row>
    <row r="182" spans="1:5" ht="12.75">
      <c r="A182" s="2" t="s">
        <v>1583</v>
      </c>
      <c r="B182" s="2" t="s">
        <v>1584</v>
      </c>
      <c r="C182" s="2" t="s">
        <v>1585</v>
      </c>
      <c r="D182" s="2" t="s">
        <v>1586</v>
      </c>
      <c r="E182" s="2" t="s">
        <v>1587</v>
      </c>
    </row>
    <row r="183" spans="1:5" ht="12.75">
      <c r="A183" s="2" t="s">
        <v>1588</v>
      </c>
      <c r="B183" s="2" t="s">
        <v>1589</v>
      </c>
      <c r="C183" s="2" t="s">
        <v>1590</v>
      </c>
      <c r="D183" s="2" t="s">
        <v>1591</v>
      </c>
      <c r="E183" s="2" t="s">
        <v>1592</v>
      </c>
    </row>
    <row r="184" spans="1:5" ht="12.75">
      <c r="A184" s="2" t="s">
        <v>1593</v>
      </c>
      <c r="B184" s="2" t="s">
        <v>1594</v>
      </c>
      <c r="C184" s="2" t="s">
        <v>1595</v>
      </c>
      <c r="D184" s="2" t="s">
        <v>1596</v>
      </c>
      <c r="E184" s="2" t="s">
        <v>1597</v>
      </c>
    </row>
    <row r="185" spans="1:5" ht="12.75">
      <c r="A185" s="2" t="s">
        <v>1598</v>
      </c>
      <c r="B185" s="2" t="s">
        <v>1599</v>
      </c>
      <c r="C185" s="2" t="s">
        <v>1600</v>
      </c>
      <c r="D185" s="2" t="s">
        <v>1601</v>
      </c>
      <c r="E185" s="2" t="s">
        <v>1602</v>
      </c>
    </row>
    <row r="186" spans="1:5" ht="12.75">
      <c r="A186" s="2" t="s">
        <v>1603</v>
      </c>
      <c r="B186" s="2" t="s">
        <v>1604</v>
      </c>
      <c r="C186" s="2" t="s">
        <v>1605</v>
      </c>
      <c r="D186" s="2" t="s">
        <v>1606</v>
      </c>
      <c r="E186" s="2" t="s">
        <v>1607</v>
      </c>
    </row>
    <row r="187" spans="1:5" ht="12.75">
      <c r="A187" s="2" t="s">
        <v>1608</v>
      </c>
      <c r="B187" s="2" t="s">
        <v>1609</v>
      </c>
      <c r="C187" s="2" t="s">
        <v>1610</v>
      </c>
      <c r="D187" s="2" t="s">
        <v>1611</v>
      </c>
      <c r="E187" s="2" t="s">
        <v>1612</v>
      </c>
    </row>
    <row r="188" spans="1:5" ht="12.75">
      <c r="A188" s="2" t="s">
        <v>1613</v>
      </c>
      <c r="B188" s="2" t="s">
        <v>1614</v>
      </c>
      <c r="C188" s="2" t="s">
        <v>1615</v>
      </c>
      <c r="D188" s="2" t="s">
        <v>1616</v>
      </c>
      <c r="E188" s="2" t="s">
        <v>1617</v>
      </c>
    </row>
    <row r="189" spans="1:5" ht="12.75">
      <c r="A189" s="2" t="s">
        <v>1618</v>
      </c>
      <c r="B189" s="2" t="s">
        <v>1156</v>
      </c>
      <c r="C189" s="2" t="s">
        <v>1157</v>
      </c>
      <c r="D189" s="2" t="s">
        <v>1158</v>
      </c>
      <c r="E189" s="2" t="s">
        <v>1159</v>
      </c>
    </row>
    <row r="190" spans="1:5" ht="12.75">
      <c r="A190" s="2" t="s">
        <v>1619</v>
      </c>
      <c r="B190" s="2" t="s">
        <v>1156</v>
      </c>
      <c r="C190" s="2" t="s">
        <v>1161</v>
      </c>
      <c r="D190" s="2" t="s">
        <v>1162</v>
      </c>
      <c r="E190" s="2" t="s">
        <v>1163</v>
      </c>
    </row>
    <row r="191" spans="1:5" ht="12.75">
      <c r="A191" s="2" t="s">
        <v>1620</v>
      </c>
      <c r="B191" s="2" t="s">
        <v>1156</v>
      </c>
      <c r="C191" s="2" t="s">
        <v>1165</v>
      </c>
      <c r="D191" s="2" t="s">
        <v>1166</v>
      </c>
      <c r="E191" s="2" t="s">
        <v>1167</v>
      </c>
    </row>
    <row r="192" spans="1:5" ht="12.75">
      <c r="A192" s="2" t="s">
        <v>1621</v>
      </c>
      <c r="B192" s="2" t="s">
        <v>1156</v>
      </c>
      <c r="C192" s="2" t="s">
        <v>1169</v>
      </c>
      <c r="D192" s="2" t="s">
        <v>1170</v>
      </c>
      <c r="E192" s="2" t="s">
        <v>1171</v>
      </c>
    </row>
    <row r="193" spans="1:5" ht="12.75">
      <c r="A193" s="2" t="s">
        <v>1622</v>
      </c>
      <c r="B193" s="2" t="s">
        <v>1156</v>
      </c>
      <c r="C193" s="2" t="s">
        <v>1173</v>
      </c>
      <c r="D193" s="2" t="s">
        <v>1156</v>
      </c>
      <c r="E193" s="2" t="s">
        <v>1156</v>
      </c>
    </row>
    <row r="194" spans="1:5" ht="12.75">
      <c r="A194" s="2" t="s">
        <v>1623</v>
      </c>
      <c r="B194" s="2" t="s">
        <v>1156</v>
      </c>
      <c r="C194" s="2" t="s">
        <v>1173</v>
      </c>
      <c r="D194" s="2" t="s">
        <v>1156</v>
      </c>
      <c r="E194" s="2" t="s">
        <v>1156</v>
      </c>
    </row>
    <row r="195" spans="1:5" ht="12.75">
      <c r="A195" s="2" t="s">
        <v>1624</v>
      </c>
      <c r="B195" s="2" t="s">
        <v>1156</v>
      </c>
      <c r="C195" s="2" t="s">
        <v>1176</v>
      </c>
      <c r="D195" s="2" t="s">
        <v>1156</v>
      </c>
      <c r="E195" s="2" t="s">
        <v>1156</v>
      </c>
    </row>
    <row r="196" spans="1:5" ht="12.75">
      <c r="A196" s="2" t="s">
        <v>1625</v>
      </c>
      <c r="B196" s="2" t="s">
        <v>1156</v>
      </c>
      <c r="C196" s="2" t="s">
        <v>1176</v>
      </c>
      <c r="D196" s="2" t="s">
        <v>1156</v>
      </c>
      <c r="E196" s="2" t="s">
        <v>1156</v>
      </c>
    </row>
    <row r="199" spans="1:8" s="1" customFormat="1" ht="12.75">
      <c r="A199" s="3"/>
      <c r="B199" s="3" t="s">
        <v>711</v>
      </c>
      <c r="C199" s="3" t="s">
        <v>712</v>
      </c>
      <c r="D199" s="3" t="s">
        <v>713</v>
      </c>
      <c r="E199" s="3" t="s">
        <v>714</v>
      </c>
      <c r="F199" s="3"/>
      <c r="G199" s="3"/>
      <c r="H199" s="3"/>
    </row>
    <row r="200" spans="1:5" ht="12.75">
      <c r="A200" s="2" t="s">
        <v>1626</v>
      </c>
      <c r="B200" s="2" t="s">
        <v>1627</v>
      </c>
      <c r="C200" s="2" t="s">
        <v>1628</v>
      </c>
      <c r="D200" s="2" t="s">
        <v>1629</v>
      </c>
      <c r="E200" s="2" t="s">
        <v>1630</v>
      </c>
    </row>
    <row r="201" spans="1:5" ht="12.75">
      <c r="A201" s="2" t="s">
        <v>1631</v>
      </c>
      <c r="B201" s="2" t="s">
        <v>1632</v>
      </c>
      <c r="C201" s="2" t="s">
        <v>1633</v>
      </c>
      <c r="D201" s="2" t="s">
        <v>1634</v>
      </c>
      <c r="E201" s="2" t="s">
        <v>1635</v>
      </c>
    </row>
    <row r="202" spans="1:5" ht="12.75">
      <c r="A202" s="2" t="s">
        <v>1636</v>
      </c>
      <c r="B202" s="2" t="s">
        <v>1637</v>
      </c>
      <c r="C202" s="2" t="s">
        <v>1638</v>
      </c>
      <c r="D202" s="2" t="s">
        <v>1639</v>
      </c>
      <c r="E202" s="2" t="s">
        <v>1640</v>
      </c>
    </row>
    <row r="203" spans="1:5" ht="12.75">
      <c r="A203" s="2" t="s">
        <v>1641</v>
      </c>
      <c r="B203" s="2" t="s">
        <v>1642</v>
      </c>
      <c r="C203" s="2" t="s">
        <v>1643</v>
      </c>
      <c r="D203" s="2" t="s">
        <v>1644</v>
      </c>
      <c r="E203" s="2" t="s">
        <v>1645</v>
      </c>
    </row>
    <row r="204" spans="1:5" ht="12.75">
      <c r="A204" s="2" t="s">
        <v>1646</v>
      </c>
      <c r="B204" s="2" t="s">
        <v>1647</v>
      </c>
      <c r="C204" s="2" t="s">
        <v>1648</v>
      </c>
      <c r="D204" s="2" t="s">
        <v>1649</v>
      </c>
      <c r="E204" s="2" t="s">
        <v>1650</v>
      </c>
    </row>
    <row r="205" spans="1:5" ht="12.75">
      <c r="A205" s="2" t="s">
        <v>1651</v>
      </c>
      <c r="B205" s="2" t="s">
        <v>1652</v>
      </c>
      <c r="C205" s="2" t="s">
        <v>1653</v>
      </c>
      <c r="D205" s="2" t="s">
        <v>1654</v>
      </c>
      <c r="E205" s="2" t="s">
        <v>1655</v>
      </c>
    </row>
    <row r="206" spans="1:5" ht="12.75">
      <c r="A206" s="2" t="s">
        <v>1656</v>
      </c>
      <c r="B206" s="2" t="s">
        <v>1657</v>
      </c>
      <c r="C206" s="2" t="s">
        <v>1658</v>
      </c>
      <c r="D206" s="2" t="s">
        <v>1659</v>
      </c>
      <c r="E206" s="2" t="s">
        <v>1660</v>
      </c>
    </row>
    <row r="207" spans="1:5" ht="12.75">
      <c r="A207" s="2" t="s">
        <v>1661</v>
      </c>
      <c r="B207" s="2" t="s">
        <v>1662</v>
      </c>
      <c r="C207" s="2" t="s">
        <v>1663</v>
      </c>
      <c r="D207" s="2" t="s">
        <v>1664</v>
      </c>
      <c r="E207" s="2" t="s">
        <v>1665</v>
      </c>
    </row>
    <row r="208" spans="1:5" ht="12.75">
      <c r="A208" s="2" t="s">
        <v>1666</v>
      </c>
      <c r="B208" s="2" t="s">
        <v>1667</v>
      </c>
      <c r="C208" s="2" t="s">
        <v>1668</v>
      </c>
      <c r="D208" s="2" t="s">
        <v>1669</v>
      </c>
      <c r="E208" s="2" t="s">
        <v>1670</v>
      </c>
    </row>
    <row r="209" spans="1:5" ht="12.75">
      <c r="A209" s="2" t="s">
        <v>1671</v>
      </c>
      <c r="B209" s="2" t="s">
        <v>1672</v>
      </c>
      <c r="C209" s="2" t="s">
        <v>1673</v>
      </c>
      <c r="D209" s="2" t="s">
        <v>1674</v>
      </c>
      <c r="E209" s="2" t="s">
        <v>1675</v>
      </c>
    </row>
    <row r="210" spans="1:5" ht="12.75">
      <c r="A210" s="2" t="s">
        <v>1676</v>
      </c>
      <c r="B210" s="2" t="s">
        <v>1677</v>
      </c>
      <c r="C210" s="2" t="s">
        <v>1678</v>
      </c>
      <c r="D210" s="2" t="s">
        <v>1679</v>
      </c>
      <c r="E210" s="2" t="s">
        <v>1680</v>
      </c>
    </row>
    <row r="211" spans="1:5" ht="12.75">
      <c r="A211" s="2" t="s">
        <v>1681</v>
      </c>
      <c r="B211" s="2" t="s">
        <v>1682</v>
      </c>
      <c r="C211" s="2" t="s">
        <v>1683</v>
      </c>
      <c r="D211" s="2" t="s">
        <v>1684</v>
      </c>
      <c r="E211" s="2" t="s">
        <v>1685</v>
      </c>
    </row>
    <row r="212" spans="1:5" ht="12.75">
      <c r="A212" s="2" t="s">
        <v>1686</v>
      </c>
      <c r="B212" s="2" t="s">
        <v>1687</v>
      </c>
      <c r="C212" s="2" t="s">
        <v>1688</v>
      </c>
      <c r="D212" s="2" t="s">
        <v>1689</v>
      </c>
      <c r="E212" s="2" t="s">
        <v>1690</v>
      </c>
    </row>
    <row r="213" spans="1:5" ht="12.75">
      <c r="A213" s="2" t="s">
        <v>1691</v>
      </c>
      <c r="B213" s="2" t="s">
        <v>1692</v>
      </c>
      <c r="C213" s="2" t="s">
        <v>1693</v>
      </c>
      <c r="D213" s="2" t="s">
        <v>1694</v>
      </c>
      <c r="E213" s="2" t="s">
        <v>1695</v>
      </c>
    </row>
    <row r="214" spans="1:5" ht="12.75">
      <c r="A214" s="2" t="s">
        <v>1696</v>
      </c>
      <c r="B214" s="2" t="s">
        <v>1697</v>
      </c>
      <c r="C214" s="2" t="s">
        <v>1698</v>
      </c>
      <c r="D214" s="2" t="s">
        <v>1699</v>
      </c>
      <c r="E214" s="2" t="s">
        <v>1700</v>
      </c>
    </row>
    <row r="215" spans="1:5" ht="12.75">
      <c r="A215" s="2" t="s">
        <v>1701</v>
      </c>
      <c r="B215" s="2" t="s">
        <v>1702</v>
      </c>
      <c r="C215" s="2" t="s">
        <v>1703</v>
      </c>
      <c r="D215" s="2" t="s">
        <v>1704</v>
      </c>
      <c r="E215" s="2" t="s">
        <v>1705</v>
      </c>
    </row>
    <row r="216" spans="1:5" ht="12.75">
      <c r="A216" s="2" t="s">
        <v>1706</v>
      </c>
      <c r="B216" s="2" t="s">
        <v>1707</v>
      </c>
      <c r="C216" s="2" t="s">
        <v>1708</v>
      </c>
      <c r="D216" s="2" t="s">
        <v>1709</v>
      </c>
      <c r="E216" s="2" t="s">
        <v>1710</v>
      </c>
    </row>
    <row r="217" spans="1:5" ht="12.75">
      <c r="A217" s="2" t="s">
        <v>1711</v>
      </c>
      <c r="B217" s="2" t="s">
        <v>1712</v>
      </c>
      <c r="C217" s="2" t="s">
        <v>1713</v>
      </c>
      <c r="D217" s="2" t="s">
        <v>1714</v>
      </c>
      <c r="E217" s="2" t="s">
        <v>1715</v>
      </c>
    </row>
    <row r="218" spans="1:5" ht="12.75">
      <c r="A218" s="2" t="s">
        <v>1716</v>
      </c>
      <c r="B218" s="2" t="s">
        <v>1717</v>
      </c>
      <c r="C218" s="2" t="s">
        <v>1718</v>
      </c>
      <c r="D218" s="2" t="s">
        <v>1719</v>
      </c>
      <c r="E218" s="2" t="s">
        <v>1720</v>
      </c>
    </row>
    <row r="219" spans="1:5" ht="12.75">
      <c r="A219" s="2" t="s">
        <v>1721</v>
      </c>
      <c r="B219" s="2" t="s">
        <v>1722</v>
      </c>
      <c r="C219" s="2" t="s">
        <v>1723</v>
      </c>
      <c r="D219" s="2" t="s">
        <v>1724</v>
      </c>
      <c r="E219" s="2" t="s">
        <v>1725</v>
      </c>
    </row>
    <row r="220" spans="1:5" ht="12.75">
      <c r="A220" s="2" t="s">
        <v>1726</v>
      </c>
      <c r="B220" s="2" t="s">
        <v>1727</v>
      </c>
      <c r="C220" s="2" t="s">
        <v>1728</v>
      </c>
      <c r="D220" s="2" t="s">
        <v>1729</v>
      </c>
      <c r="E220" s="2" t="s">
        <v>1730</v>
      </c>
    </row>
    <row r="221" spans="1:5" ht="12.75">
      <c r="A221" s="2" t="s">
        <v>1731</v>
      </c>
      <c r="B221" s="2" t="s">
        <v>1732</v>
      </c>
      <c r="C221" s="2" t="s">
        <v>1733</v>
      </c>
      <c r="D221" s="2" t="s">
        <v>1734</v>
      </c>
      <c r="E221" s="2" t="s">
        <v>1735</v>
      </c>
    </row>
    <row r="222" spans="1:5" ht="12.75">
      <c r="A222" s="2" t="s">
        <v>1736</v>
      </c>
      <c r="B222" s="2" t="s">
        <v>1737</v>
      </c>
      <c r="C222" s="2" t="s">
        <v>1738</v>
      </c>
      <c r="D222" s="2" t="s">
        <v>1739</v>
      </c>
      <c r="E222" s="2" t="s">
        <v>1740</v>
      </c>
    </row>
    <row r="223" spans="1:5" ht="12.75">
      <c r="A223" s="2" t="s">
        <v>1741</v>
      </c>
      <c r="B223" s="2" t="s">
        <v>1742</v>
      </c>
      <c r="C223" s="2" t="s">
        <v>1743</v>
      </c>
      <c r="D223" s="2" t="s">
        <v>1744</v>
      </c>
      <c r="E223" s="2" t="s">
        <v>1745</v>
      </c>
    </row>
    <row r="224" spans="1:5" ht="12.75">
      <c r="A224" s="2" t="s">
        <v>1746</v>
      </c>
      <c r="B224" s="2" t="s">
        <v>1747</v>
      </c>
      <c r="C224" s="2" t="s">
        <v>1748</v>
      </c>
      <c r="D224" s="2" t="s">
        <v>1749</v>
      </c>
      <c r="E224" s="2" t="s">
        <v>1750</v>
      </c>
    </row>
    <row r="225" spans="1:5" ht="12.75">
      <c r="A225" s="2" t="s">
        <v>1751</v>
      </c>
      <c r="B225" s="2" t="s">
        <v>1752</v>
      </c>
      <c r="C225" s="2" t="s">
        <v>1753</v>
      </c>
      <c r="D225" s="2" t="s">
        <v>1754</v>
      </c>
      <c r="E225" s="2" t="s">
        <v>1755</v>
      </c>
    </row>
    <row r="226" spans="1:5" ht="12.75">
      <c r="A226" s="2" t="s">
        <v>1756</v>
      </c>
      <c r="B226" s="2" t="s">
        <v>1757</v>
      </c>
      <c r="C226" s="2" t="s">
        <v>1758</v>
      </c>
      <c r="D226" s="2" t="s">
        <v>1759</v>
      </c>
      <c r="E226" s="2" t="s">
        <v>1760</v>
      </c>
    </row>
    <row r="227" spans="1:5" ht="12.75">
      <c r="A227" s="2" t="s">
        <v>1761</v>
      </c>
      <c r="B227" s="2" t="s">
        <v>1762</v>
      </c>
      <c r="C227" s="2" t="s">
        <v>1763</v>
      </c>
      <c r="D227" s="2" t="s">
        <v>1764</v>
      </c>
      <c r="E227" s="2" t="s">
        <v>1765</v>
      </c>
    </row>
    <row r="228" spans="1:5" ht="12.75">
      <c r="A228" s="2" t="s">
        <v>1766</v>
      </c>
      <c r="B228" s="2" t="s">
        <v>1767</v>
      </c>
      <c r="C228" s="2" t="s">
        <v>1768</v>
      </c>
      <c r="D228" s="2" t="s">
        <v>1769</v>
      </c>
      <c r="E228" s="2" t="s">
        <v>1770</v>
      </c>
    </row>
    <row r="229" spans="1:5" ht="12.75">
      <c r="A229" s="2" t="s">
        <v>1771</v>
      </c>
      <c r="B229" s="2" t="s">
        <v>1772</v>
      </c>
      <c r="C229" s="2" t="s">
        <v>1773</v>
      </c>
      <c r="D229" s="2" t="s">
        <v>1774</v>
      </c>
      <c r="E229" s="2" t="s">
        <v>1775</v>
      </c>
    </row>
    <row r="230" spans="1:5" ht="12.75">
      <c r="A230" s="2" t="s">
        <v>1776</v>
      </c>
      <c r="B230" s="2" t="s">
        <v>1777</v>
      </c>
      <c r="C230" s="2" t="s">
        <v>1778</v>
      </c>
      <c r="D230" s="2" t="s">
        <v>1779</v>
      </c>
      <c r="E230" s="2" t="s">
        <v>1780</v>
      </c>
    </row>
    <row r="231" spans="1:5" ht="12.75">
      <c r="A231" s="2" t="s">
        <v>1781</v>
      </c>
      <c r="B231" s="2" t="s">
        <v>1782</v>
      </c>
      <c r="C231" s="2" t="s">
        <v>1783</v>
      </c>
      <c r="D231" s="2" t="s">
        <v>1784</v>
      </c>
      <c r="E231" s="2" t="s">
        <v>1785</v>
      </c>
    </row>
    <row r="232" spans="1:5" ht="12.75">
      <c r="A232" s="2" t="s">
        <v>1786</v>
      </c>
      <c r="B232" s="2" t="s">
        <v>1787</v>
      </c>
      <c r="C232" s="2" t="s">
        <v>1788</v>
      </c>
      <c r="D232" s="2" t="s">
        <v>1789</v>
      </c>
      <c r="E232" s="2" t="s">
        <v>1790</v>
      </c>
    </row>
    <row r="233" spans="1:5" ht="12.75">
      <c r="A233" s="2" t="s">
        <v>1791</v>
      </c>
      <c r="B233" s="2" t="s">
        <v>1792</v>
      </c>
      <c r="C233" s="2" t="s">
        <v>1793</v>
      </c>
      <c r="D233" s="2" t="s">
        <v>1794</v>
      </c>
      <c r="E233" s="2" t="s">
        <v>1795</v>
      </c>
    </row>
    <row r="234" spans="1:5" ht="12.75">
      <c r="A234" s="2" t="s">
        <v>1796</v>
      </c>
      <c r="B234" s="2" t="s">
        <v>1797</v>
      </c>
      <c r="C234" s="2" t="s">
        <v>1798</v>
      </c>
      <c r="D234" s="2" t="s">
        <v>1799</v>
      </c>
      <c r="E234" s="2" t="s">
        <v>1800</v>
      </c>
    </row>
    <row r="235" spans="1:5" ht="12.75">
      <c r="A235" s="2" t="s">
        <v>1801</v>
      </c>
      <c r="B235" s="2" t="s">
        <v>1802</v>
      </c>
      <c r="C235" s="2" t="s">
        <v>1803</v>
      </c>
      <c r="D235" s="2" t="s">
        <v>1804</v>
      </c>
      <c r="E235" s="2" t="s">
        <v>1805</v>
      </c>
    </row>
    <row r="236" spans="1:5" ht="12.75">
      <c r="A236" s="2" t="s">
        <v>1806</v>
      </c>
      <c r="B236" s="2" t="s">
        <v>1807</v>
      </c>
      <c r="C236" s="2" t="s">
        <v>1808</v>
      </c>
      <c r="D236" s="2" t="s">
        <v>1809</v>
      </c>
      <c r="E236" s="2" t="s">
        <v>1810</v>
      </c>
    </row>
    <row r="237" spans="1:5" ht="12.75">
      <c r="A237" s="2" t="s">
        <v>1811</v>
      </c>
      <c r="B237" s="2" t="s">
        <v>1812</v>
      </c>
      <c r="C237" s="2" t="s">
        <v>1813</v>
      </c>
      <c r="D237" s="2" t="s">
        <v>1814</v>
      </c>
      <c r="E237" s="2" t="s">
        <v>1815</v>
      </c>
    </row>
    <row r="238" spans="1:5" ht="12.75">
      <c r="A238" s="2" t="s">
        <v>1816</v>
      </c>
      <c r="B238" s="2" t="s">
        <v>1817</v>
      </c>
      <c r="C238" s="2" t="s">
        <v>1818</v>
      </c>
      <c r="D238" s="2" t="s">
        <v>1819</v>
      </c>
      <c r="E238" s="2" t="s">
        <v>1820</v>
      </c>
    </row>
    <row r="239" spans="1:5" ht="12.75">
      <c r="A239" s="2" t="s">
        <v>1821</v>
      </c>
      <c r="B239" s="2" t="s">
        <v>1822</v>
      </c>
      <c r="C239" s="2" t="s">
        <v>1823</v>
      </c>
      <c r="D239" s="2" t="s">
        <v>1824</v>
      </c>
      <c r="E239" s="2" t="s">
        <v>1825</v>
      </c>
    </row>
    <row r="240" spans="1:5" ht="12.75">
      <c r="A240" s="2" t="s">
        <v>1826</v>
      </c>
      <c r="B240" s="2" t="s">
        <v>1827</v>
      </c>
      <c r="C240" s="2" t="s">
        <v>1828</v>
      </c>
      <c r="D240" s="2" t="s">
        <v>1829</v>
      </c>
      <c r="E240" s="2" t="s">
        <v>1830</v>
      </c>
    </row>
    <row r="241" spans="1:5" ht="12.75">
      <c r="A241" s="2" t="s">
        <v>1831</v>
      </c>
      <c r="B241" s="2" t="s">
        <v>1832</v>
      </c>
      <c r="C241" s="2" t="s">
        <v>1833</v>
      </c>
      <c r="D241" s="2" t="s">
        <v>1834</v>
      </c>
      <c r="E241" s="2" t="s">
        <v>1835</v>
      </c>
    </row>
    <row r="242" spans="1:5" ht="12.75">
      <c r="A242" s="2" t="s">
        <v>1836</v>
      </c>
      <c r="B242" s="2" t="s">
        <v>1837</v>
      </c>
      <c r="C242" s="2" t="s">
        <v>1838</v>
      </c>
      <c r="D242" s="2" t="s">
        <v>1839</v>
      </c>
      <c r="E242" s="2" t="s">
        <v>1840</v>
      </c>
    </row>
    <row r="243" spans="1:5" ht="12.75">
      <c r="A243" s="2" t="s">
        <v>1841</v>
      </c>
      <c r="B243" s="2" t="s">
        <v>1842</v>
      </c>
      <c r="C243" s="2" t="s">
        <v>1843</v>
      </c>
      <c r="D243" s="2" t="s">
        <v>1844</v>
      </c>
      <c r="E243" s="2" t="s">
        <v>1845</v>
      </c>
    </row>
    <row r="244" spans="1:5" ht="12.75">
      <c r="A244" s="2" t="s">
        <v>1846</v>
      </c>
      <c r="B244" s="2" t="s">
        <v>1847</v>
      </c>
      <c r="C244" s="2" t="s">
        <v>1848</v>
      </c>
      <c r="D244" s="2" t="s">
        <v>1849</v>
      </c>
      <c r="E244" s="2" t="s">
        <v>1850</v>
      </c>
    </row>
    <row r="245" spans="1:5" ht="12.75">
      <c r="A245" s="2" t="s">
        <v>1851</v>
      </c>
      <c r="B245" s="2" t="s">
        <v>1852</v>
      </c>
      <c r="C245" s="2" t="s">
        <v>1853</v>
      </c>
      <c r="D245" s="2" t="s">
        <v>1854</v>
      </c>
      <c r="E245" s="2" t="s">
        <v>1855</v>
      </c>
    </row>
    <row r="246" spans="1:5" ht="12.75">
      <c r="A246" s="2" t="s">
        <v>1856</v>
      </c>
      <c r="B246" s="2" t="s">
        <v>1857</v>
      </c>
      <c r="C246" s="2" t="s">
        <v>1858</v>
      </c>
      <c r="D246" s="2" t="s">
        <v>1859</v>
      </c>
      <c r="E246" s="2" t="s">
        <v>1860</v>
      </c>
    </row>
    <row r="247" spans="1:5" ht="12.75">
      <c r="A247" s="2" t="s">
        <v>1861</v>
      </c>
      <c r="B247" s="2" t="s">
        <v>1862</v>
      </c>
      <c r="C247" s="2" t="s">
        <v>1863</v>
      </c>
      <c r="D247" s="2" t="s">
        <v>1864</v>
      </c>
      <c r="E247" s="2" t="s">
        <v>1865</v>
      </c>
    </row>
    <row r="248" spans="1:5" ht="12.75">
      <c r="A248" s="2" t="s">
        <v>1866</v>
      </c>
      <c r="B248" s="2" t="s">
        <v>1867</v>
      </c>
      <c r="C248" s="2" t="s">
        <v>1868</v>
      </c>
      <c r="D248" s="2" t="s">
        <v>1869</v>
      </c>
      <c r="E248" s="2" t="s">
        <v>1870</v>
      </c>
    </row>
    <row r="249" spans="1:5" ht="12.75">
      <c r="A249" s="2" t="s">
        <v>1871</v>
      </c>
      <c r="B249" s="2" t="s">
        <v>1872</v>
      </c>
      <c r="C249" s="2" t="s">
        <v>1873</v>
      </c>
      <c r="D249" s="2" t="s">
        <v>1874</v>
      </c>
      <c r="E249" s="2" t="s">
        <v>1875</v>
      </c>
    </row>
    <row r="250" spans="1:5" ht="12.75">
      <c r="A250" s="2" t="s">
        <v>1876</v>
      </c>
      <c r="B250" s="2" t="s">
        <v>1877</v>
      </c>
      <c r="C250" s="2" t="s">
        <v>1878</v>
      </c>
      <c r="D250" s="2" t="s">
        <v>1879</v>
      </c>
      <c r="E250" s="2" t="s">
        <v>1880</v>
      </c>
    </row>
    <row r="251" spans="1:5" ht="12.75">
      <c r="A251" s="2" t="s">
        <v>1881</v>
      </c>
      <c r="B251" s="2" t="s">
        <v>1882</v>
      </c>
      <c r="C251" s="2" t="s">
        <v>1883</v>
      </c>
      <c r="D251" s="2" t="s">
        <v>1884</v>
      </c>
      <c r="E251" s="2" t="s">
        <v>1885</v>
      </c>
    </row>
    <row r="252" spans="1:5" ht="12.75">
      <c r="A252" s="2" t="s">
        <v>1886</v>
      </c>
      <c r="B252" s="2" t="s">
        <v>1887</v>
      </c>
      <c r="C252" s="2" t="s">
        <v>1888</v>
      </c>
      <c r="D252" s="2" t="s">
        <v>1889</v>
      </c>
      <c r="E252" s="2" t="s">
        <v>1890</v>
      </c>
    </row>
    <row r="253" spans="1:5" ht="12.75">
      <c r="A253" s="2" t="s">
        <v>1891</v>
      </c>
      <c r="B253" s="2" t="s">
        <v>1892</v>
      </c>
      <c r="C253" s="2" t="s">
        <v>1893</v>
      </c>
      <c r="D253" s="2" t="s">
        <v>1894</v>
      </c>
      <c r="E253" s="2" t="s">
        <v>1895</v>
      </c>
    </row>
    <row r="254" spans="1:5" ht="12.75">
      <c r="A254" s="2" t="s">
        <v>1896</v>
      </c>
      <c r="B254" s="2" t="s">
        <v>1897</v>
      </c>
      <c r="C254" s="2" t="s">
        <v>1898</v>
      </c>
      <c r="D254" s="2" t="s">
        <v>1899</v>
      </c>
      <c r="E254" s="2" t="s">
        <v>1900</v>
      </c>
    </row>
    <row r="255" spans="1:5" ht="12.75">
      <c r="A255" s="2" t="s">
        <v>1901</v>
      </c>
      <c r="B255" s="2" t="s">
        <v>1902</v>
      </c>
      <c r="C255" s="2" t="s">
        <v>1903</v>
      </c>
      <c r="D255" s="2" t="s">
        <v>1904</v>
      </c>
      <c r="E255" s="2" t="s">
        <v>1905</v>
      </c>
    </row>
    <row r="256" spans="1:5" ht="12.75">
      <c r="A256" s="2" t="s">
        <v>1906</v>
      </c>
      <c r="B256" s="2" t="s">
        <v>1907</v>
      </c>
      <c r="C256" s="2" t="s">
        <v>1908</v>
      </c>
      <c r="D256" s="2" t="s">
        <v>1909</v>
      </c>
      <c r="E256" s="2" t="s">
        <v>1910</v>
      </c>
    </row>
    <row r="257" spans="1:5" ht="12.75">
      <c r="A257" s="2" t="s">
        <v>1911</v>
      </c>
      <c r="B257" s="2" t="s">
        <v>1912</v>
      </c>
      <c r="C257" s="2" t="s">
        <v>1913</v>
      </c>
      <c r="D257" s="2" t="s">
        <v>1914</v>
      </c>
      <c r="E257" s="2" t="s">
        <v>1915</v>
      </c>
    </row>
    <row r="258" spans="1:5" ht="12.75">
      <c r="A258" s="2" t="s">
        <v>1916</v>
      </c>
      <c r="B258" s="2" t="s">
        <v>1917</v>
      </c>
      <c r="C258" s="2" t="s">
        <v>1918</v>
      </c>
      <c r="D258" s="2" t="s">
        <v>1919</v>
      </c>
      <c r="E258" s="2" t="s">
        <v>1920</v>
      </c>
    </row>
    <row r="259" spans="1:5" ht="12.75">
      <c r="A259" s="2" t="s">
        <v>1921</v>
      </c>
      <c r="B259" s="2" t="s">
        <v>1922</v>
      </c>
      <c r="C259" s="2" t="s">
        <v>1923</v>
      </c>
      <c r="D259" s="2" t="s">
        <v>1924</v>
      </c>
      <c r="E259" s="2" t="s">
        <v>1925</v>
      </c>
    </row>
    <row r="260" spans="1:5" ht="12.75">
      <c r="A260" s="2" t="s">
        <v>1926</v>
      </c>
      <c r="B260" s="2" t="s">
        <v>1927</v>
      </c>
      <c r="C260" s="2" t="s">
        <v>1928</v>
      </c>
      <c r="D260" s="2" t="s">
        <v>1929</v>
      </c>
      <c r="E260" s="2" t="s">
        <v>1930</v>
      </c>
    </row>
    <row r="261" spans="1:5" ht="12.75">
      <c r="A261" s="2" t="s">
        <v>1931</v>
      </c>
      <c r="B261" s="2" t="s">
        <v>1932</v>
      </c>
      <c r="C261" s="2" t="s">
        <v>1933</v>
      </c>
      <c r="D261" s="2" t="s">
        <v>1934</v>
      </c>
      <c r="E261" s="2" t="s">
        <v>1935</v>
      </c>
    </row>
    <row r="262" spans="1:5" ht="12.75">
      <c r="A262" s="2" t="s">
        <v>1936</v>
      </c>
      <c r="B262" s="2" t="s">
        <v>1937</v>
      </c>
      <c r="C262" s="2" t="s">
        <v>1938</v>
      </c>
      <c r="D262" s="2" t="s">
        <v>1939</v>
      </c>
      <c r="E262" s="2" t="s">
        <v>1940</v>
      </c>
    </row>
    <row r="263" spans="1:5" ht="12.75">
      <c r="A263" s="2" t="s">
        <v>1941</v>
      </c>
      <c r="B263" s="2" t="s">
        <v>1942</v>
      </c>
      <c r="C263" s="2" t="s">
        <v>1943</v>
      </c>
      <c r="D263" s="2" t="s">
        <v>1944</v>
      </c>
      <c r="E263" s="2" t="s">
        <v>1945</v>
      </c>
    </row>
    <row r="264" spans="1:5" ht="12.75">
      <c r="A264" s="2" t="s">
        <v>1946</v>
      </c>
      <c r="B264" s="2" t="s">
        <v>1947</v>
      </c>
      <c r="C264" s="2" t="s">
        <v>1948</v>
      </c>
      <c r="D264" s="2" t="s">
        <v>1949</v>
      </c>
      <c r="E264" s="2" t="s">
        <v>1950</v>
      </c>
    </row>
    <row r="265" spans="1:5" ht="12.75">
      <c r="A265" s="2" t="s">
        <v>1951</v>
      </c>
      <c r="B265" s="2" t="s">
        <v>1952</v>
      </c>
      <c r="C265" s="2" t="s">
        <v>1953</v>
      </c>
      <c r="D265" s="2" t="s">
        <v>1954</v>
      </c>
      <c r="E265" s="2" t="s">
        <v>1955</v>
      </c>
    </row>
    <row r="266" spans="1:5" ht="12.75">
      <c r="A266" s="2" t="s">
        <v>1956</v>
      </c>
      <c r="B266" s="2" t="s">
        <v>1957</v>
      </c>
      <c r="C266" s="2" t="s">
        <v>1958</v>
      </c>
      <c r="D266" s="2" t="s">
        <v>1959</v>
      </c>
      <c r="E266" s="2" t="s">
        <v>1960</v>
      </c>
    </row>
    <row r="267" spans="1:5" ht="12.75">
      <c r="A267" s="2" t="s">
        <v>1961</v>
      </c>
      <c r="B267" s="2" t="s">
        <v>1962</v>
      </c>
      <c r="C267" s="2" t="s">
        <v>1963</v>
      </c>
      <c r="D267" s="2" t="s">
        <v>1964</v>
      </c>
      <c r="E267" s="2" t="s">
        <v>1965</v>
      </c>
    </row>
    <row r="268" spans="1:5" ht="12.75">
      <c r="A268" s="2" t="s">
        <v>1966</v>
      </c>
      <c r="B268" s="2" t="s">
        <v>1967</v>
      </c>
      <c r="C268" s="2" t="s">
        <v>1968</v>
      </c>
      <c r="D268" s="2" t="s">
        <v>1969</v>
      </c>
      <c r="E268" s="2" t="s">
        <v>1970</v>
      </c>
    </row>
    <row r="269" spans="1:5" ht="12.75">
      <c r="A269" s="2" t="s">
        <v>1971</v>
      </c>
      <c r="B269" s="2" t="s">
        <v>1972</v>
      </c>
      <c r="C269" s="2" t="s">
        <v>1973</v>
      </c>
      <c r="D269" s="2" t="s">
        <v>1974</v>
      </c>
      <c r="E269" s="2" t="s">
        <v>1975</v>
      </c>
    </row>
    <row r="270" spans="1:5" ht="12.75">
      <c r="A270" s="2" t="s">
        <v>1976</v>
      </c>
      <c r="B270" s="2" t="s">
        <v>1977</v>
      </c>
      <c r="C270" s="2" t="s">
        <v>1978</v>
      </c>
      <c r="D270" s="2" t="s">
        <v>1979</v>
      </c>
      <c r="E270" s="2" t="s">
        <v>1980</v>
      </c>
    </row>
    <row r="271" spans="1:5" ht="12.75">
      <c r="A271" s="2" t="s">
        <v>1981</v>
      </c>
      <c r="B271" s="2" t="s">
        <v>1982</v>
      </c>
      <c r="C271" s="2" t="s">
        <v>1983</v>
      </c>
      <c r="D271" s="2" t="s">
        <v>1984</v>
      </c>
      <c r="E271" s="2" t="s">
        <v>1985</v>
      </c>
    </row>
    <row r="272" spans="1:5" ht="12.75">
      <c r="A272" s="2" t="s">
        <v>1986</v>
      </c>
      <c r="B272" s="2" t="s">
        <v>1987</v>
      </c>
      <c r="C272" s="2" t="s">
        <v>1988</v>
      </c>
      <c r="D272" s="2" t="s">
        <v>1989</v>
      </c>
      <c r="E272" s="2" t="s">
        <v>1990</v>
      </c>
    </row>
    <row r="273" spans="1:5" ht="12.75">
      <c r="A273" s="2" t="s">
        <v>1991</v>
      </c>
      <c r="B273" s="2" t="s">
        <v>1992</v>
      </c>
      <c r="C273" s="2" t="s">
        <v>1993</v>
      </c>
      <c r="D273" s="2" t="s">
        <v>1994</v>
      </c>
      <c r="E273" s="2" t="s">
        <v>1995</v>
      </c>
    </row>
    <row r="274" spans="1:5" ht="12.75">
      <c r="A274" s="2" t="s">
        <v>1996</v>
      </c>
      <c r="B274" s="2" t="s">
        <v>1997</v>
      </c>
      <c r="C274" s="2" t="s">
        <v>1998</v>
      </c>
      <c r="D274" s="2" t="s">
        <v>1999</v>
      </c>
      <c r="E274" s="2" t="s">
        <v>2000</v>
      </c>
    </row>
    <row r="275" spans="1:5" ht="12.75">
      <c r="A275" s="2" t="s">
        <v>2001</v>
      </c>
      <c r="B275" s="2" t="s">
        <v>2002</v>
      </c>
      <c r="C275" s="2" t="s">
        <v>2003</v>
      </c>
      <c r="D275" s="2" t="s">
        <v>2004</v>
      </c>
      <c r="E275" s="2" t="s">
        <v>2005</v>
      </c>
    </row>
    <row r="276" spans="1:5" ht="12.75">
      <c r="A276" s="2" t="s">
        <v>2006</v>
      </c>
      <c r="B276" s="2" t="s">
        <v>2007</v>
      </c>
      <c r="C276" s="2" t="s">
        <v>2008</v>
      </c>
      <c r="D276" s="2" t="s">
        <v>2009</v>
      </c>
      <c r="E276" s="2" t="s">
        <v>2010</v>
      </c>
    </row>
    <row r="277" spans="1:5" ht="12.75">
      <c r="A277" s="2" t="s">
        <v>2011</v>
      </c>
      <c r="B277" s="2" t="s">
        <v>2012</v>
      </c>
      <c r="C277" s="2" t="s">
        <v>2013</v>
      </c>
      <c r="D277" s="2" t="s">
        <v>2014</v>
      </c>
      <c r="E277" s="2" t="s">
        <v>2015</v>
      </c>
    </row>
    <row r="278" spans="1:5" ht="12.75">
      <c r="A278" s="2" t="s">
        <v>2016</v>
      </c>
      <c r="B278" s="2" t="s">
        <v>2017</v>
      </c>
      <c r="C278" s="2" t="s">
        <v>2018</v>
      </c>
      <c r="D278" s="2" t="s">
        <v>2019</v>
      </c>
      <c r="E278" s="2" t="s">
        <v>2020</v>
      </c>
    </row>
    <row r="279" spans="1:5" ht="12.75">
      <c r="A279" s="2" t="s">
        <v>2021</v>
      </c>
      <c r="B279" s="2" t="s">
        <v>2022</v>
      </c>
      <c r="C279" s="2" t="s">
        <v>2023</v>
      </c>
      <c r="D279" s="2" t="s">
        <v>2024</v>
      </c>
      <c r="E279" s="2" t="s">
        <v>2025</v>
      </c>
    </row>
    <row r="280" spans="1:5" ht="12.75">
      <c r="A280" s="2" t="s">
        <v>2026</v>
      </c>
      <c r="B280" s="2" t="s">
        <v>2027</v>
      </c>
      <c r="C280" s="2" t="s">
        <v>2028</v>
      </c>
      <c r="D280" s="2" t="s">
        <v>2029</v>
      </c>
      <c r="E280" s="2" t="s">
        <v>2030</v>
      </c>
    </row>
    <row r="281" spans="1:5" ht="12.75">
      <c r="A281" s="2" t="s">
        <v>2031</v>
      </c>
      <c r="B281" s="2" t="s">
        <v>2032</v>
      </c>
      <c r="C281" s="2" t="s">
        <v>2033</v>
      </c>
      <c r="D281" s="2" t="s">
        <v>2034</v>
      </c>
      <c r="E281" s="2" t="s">
        <v>2035</v>
      </c>
    </row>
    <row r="282" spans="1:5" ht="12.75">
      <c r="A282" s="2" t="s">
        <v>2036</v>
      </c>
      <c r="B282" s="2" t="s">
        <v>2037</v>
      </c>
      <c r="C282" s="2" t="s">
        <v>2038</v>
      </c>
      <c r="D282" s="2" t="s">
        <v>2039</v>
      </c>
      <c r="E282" s="2" t="s">
        <v>2040</v>
      </c>
    </row>
    <row r="283" spans="1:5" ht="12.75">
      <c r="A283" s="2" t="s">
        <v>2041</v>
      </c>
      <c r="B283" s="2" t="s">
        <v>2042</v>
      </c>
      <c r="C283" s="2" t="s">
        <v>2043</v>
      </c>
      <c r="D283" s="2" t="s">
        <v>2044</v>
      </c>
      <c r="E283" s="2" t="s">
        <v>2045</v>
      </c>
    </row>
    <row r="284" spans="1:5" ht="12.75">
      <c r="A284" s="2" t="s">
        <v>2046</v>
      </c>
      <c r="B284" s="2" t="s">
        <v>2047</v>
      </c>
      <c r="C284" s="2" t="s">
        <v>2048</v>
      </c>
      <c r="D284" s="2" t="s">
        <v>2049</v>
      </c>
      <c r="E284" s="2" t="s">
        <v>2050</v>
      </c>
    </row>
    <row r="285" spans="1:5" ht="12.75">
      <c r="A285" s="2" t="s">
        <v>2051</v>
      </c>
      <c r="B285" s="2" t="s">
        <v>2052</v>
      </c>
      <c r="C285" s="2" t="s">
        <v>2053</v>
      </c>
      <c r="D285" s="2" t="s">
        <v>2054</v>
      </c>
      <c r="E285" s="2" t="s">
        <v>2055</v>
      </c>
    </row>
    <row r="286" spans="1:5" ht="12.75">
      <c r="A286" s="2" t="s">
        <v>2056</v>
      </c>
      <c r="B286" s="2" t="s">
        <v>2057</v>
      </c>
      <c r="C286" s="2" t="s">
        <v>2058</v>
      </c>
      <c r="D286" s="2" t="s">
        <v>2059</v>
      </c>
      <c r="E286" s="2" t="s">
        <v>2060</v>
      </c>
    </row>
    <row r="287" spans="1:5" ht="12.75">
      <c r="A287" s="2" t="s">
        <v>2061</v>
      </c>
      <c r="B287" s="2" t="s">
        <v>2062</v>
      </c>
      <c r="C287" s="2" t="s">
        <v>2063</v>
      </c>
      <c r="D287" s="2" t="s">
        <v>2064</v>
      </c>
      <c r="E287" s="2" t="s">
        <v>2065</v>
      </c>
    </row>
    <row r="288" spans="1:5" ht="12.75">
      <c r="A288" s="2" t="s">
        <v>2066</v>
      </c>
      <c r="B288" s="2" t="s">
        <v>1156</v>
      </c>
      <c r="C288" s="2" t="s">
        <v>1157</v>
      </c>
      <c r="D288" s="2" t="s">
        <v>1158</v>
      </c>
      <c r="E288" s="2" t="s">
        <v>1159</v>
      </c>
    </row>
    <row r="289" spans="1:5" ht="12.75">
      <c r="A289" s="2" t="s">
        <v>2067</v>
      </c>
      <c r="B289" s="2" t="s">
        <v>1156</v>
      </c>
      <c r="C289" s="2" t="s">
        <v>1161</v>
      </c>
      <c r="D289" s="2" t="s">
        <v>1162</v>
      </c>
      <c r="E289" s="2" t="s">
        <v>1163</v>
      </c>
    </row>
    <row r="290" spans="1:5" ht="12.75">
      <c r="A290" s="2" t="s">
        <v>2068</v>
      </c>
      <c r="B290" s="2" t="s">
        <v>1156</v>
      </c>
      <c r="C290" s="2" t="s">
        <v>1165</v>
      </c>
      <c r="D290" s="2" t="s">
        <v>1166</v>
      </c>
      <c r="E290" s="2" t="s">
        <v>1167</v>
      </c>
    </row>
    <row r="291" spans="1:5" ht="12.75">
      <c r="A291" s="2" t="s">
        <v>2069</v>
      </c>
      <c r="B291" s="2" t="s">
        <v>1156</v>
      </c>
      <c r="C291" s="2" t="s">
        <v>1169</v>
      </c>
      <c r="D291" s="2" t="s">
        <v>1170</v>
      </c>
      <c r="E291" s="2" t="s">
        <v>1171</v>
      </c>
    </row>
    <row r="292" spans="1:5" ht="12.75">
      <c r="A292" s="2" t="s">
        <v>2070</v>
      </c>
      <c r="B292" s="2" t="s">
        <v>1156</v>
      </c>
      <c r="C292" s="2" t="s">
        <v>1173</v>
      </c>
      <c r="D292" s="2" t="s">
        <v>1156</v>
      </c>
      <c r="E292" s="2" t="s">
        <v>1156</v>
      </c>
    </row>
    <row r="293" spans="1:5" ht="12.75">
      <c r="A293" s="2" t="s">
        <v>2071</v>
      </c>
      <c r="B293" s="2" t="s">
        <v>1156</v>
      </c>
      <c r="C293" s="2" t="s">
        <v>1173</v>
      </c>
      <c r="D293" s="2" t="s">
        <v>1156</v>
      </c>
      <c r="E293" s="2" t="s">
        <v>1156</v>
      </c>
    </row>
    <row r="294" spans="1:5" ht="12.75">
      <c r="A294" s="2" t="s">
        <v>2072</v>
      </c>
      <c r="B294" s="2" t="s">
        <v>1156</v>
      </c>
      <c r="C294" s="2" t="s">
        <v>1176</v>
      </c>
      <c r="D294" s="2" t="s">
        <v>1156</v>
      </c>
      <c r="E294" s="2" t="s">
        <v>1156</v>
      </c>
    </row>
    <row r="295" spans="1:5" ht="12.75">
      <c r="A295" s="2" t="s">
        <v>2073</v>
      </c>
      <c r="B295" s="2" t="s">
        <v>1156</v>
      </c>
      <c r="C295" s="2" t="s">
        <v>1176</v>
      </c>
      <c r="D295" s="2" t="s">
        <v>1156</v>
      </c>
      <c r="E295" s="2" t="s">
        <v>1156</v>
      </c>
    </row>
    <row r="298" spans="1:8" s="1" customFormat="1" ht="12.75">
      <c r="A298" s="3"/>
      <c r="B298" s="3" t="s">
        <v>711</v>
      </c>
      <c r="C298" s="3" t="s">
        <v>712</v>
      </c>
      <c r="D298" s="3" t="s">
        <v>713</v>
      </c>
      <c r="E298" s="3" t="s">
        <v>714</v>
      </c>
      <c r="F298" s="3"/>
      <c r="G298" s="3"/>
      <c r="H298" s="3"/>
    </row>
    <row r="299" spans="1:5" ht="12.75">
      <c r="A299" s="2" t="s">
        <v>2074</v>
      </c>
      <c r="B299" s="2" t="s">
        <v>2075</v>
      </c>
      <c r="C299" s="2" t="s">
        <v>2076</v>
      </c>
      <c r="D299" s="2" t="s">
        <v>2077</v>
      </c>
      <c r="E299" s="2" t="s">
        <v>2078</v>
      </c>
    </row>
    <row r="300" spans="1:5" ht="12.75">
      <c r="A300" s="2" t="s">
        <v>2079</v>
      </c>
      <c r="B300" s="2" t="s">
        <v>2080</v>
      </c>
      <c r="C300" s="2" t="s">
        <v>2081</v>
      </c>
      <c r="D300" s="2" t="s">
        <v>2082</v>
      </c>
      <c r="E300" s="2" t="s">
        <v>2083</v>
      </c>
    </row>
    <row r="301" spans="1:5" ht="12.75">
      <c r="A301" s="2" t="s">
        <v>2084</v>
      </c>
      <c r="B301" s="2" t="s">
        <v>2085</v>
      </c>
      <c r="C301" s="2" t="s">
        <v>2086</v>
      </c>
      <c r="D301" s="2" t="s">
        <v>2087</v>
      </c>
      <c r="E301" s="2" t="s">
        <v>2088</v>
      </c>
    </row>
    <row r="302" spans="1:5" ht="12.75">
      <c r="A302" s="2" t="s">
        <v>2089</v>
      </c>
      <c r="B302" s="2" t="s">
        <v>2090</v>
      </c>
      <c r="C302" s="2" t="s">
        <v>2091</v>
      </c>
      <c r="D302" s="2" t="s">
        <v>2092</v>
      </c>
      <c r="E302" s="2" t="s">
        <v>2093</v>
      </c>
    </row>
    <row r="303" spans="1:5" ht="12.75">
      <c r="A303" s="2" t="s">
        <v>2094</v>
      </c>
      <c r="B303" s="2" t="s">
        <v>2095</v>
      </c>
      <c r="C303" s="2" t="s">
        <v>2096</v>
      </c>
      <c r="D303" s="2" t="s">
        <v>2097</v>
      </c>
      <c r="E303" s="2" t="s">
        <v>2098</v>
      </c>
    </row>
    <row r="304" spans="1:5" ht="12.75">
      <c r="A304" s="2" t="s">
        <v>2099</v>
      </c>
      <c r="B304" s="2" t="s">
        <v>2100</v>
      </c>
      <c r="C304" s="2" t="s">
        <v>2101</v>
      </c>
      <c r="D304" s="2" t="s">
        <v>2102</v>
      </c>
      <c r="E304" s="2" t="s">
        <v>2103</v>
      </c>
    </row>
    <row r="305" spans="1:5" ht="12.75">
      <c r="A305" s="2" t="s">
        <v>2104</v>
      </c>
      <c r="B305" s="2" t="s">
        <v>2105</v>
      </c>
      <c r="C305" s="2" t="s">
        <v>2106</v>
      </c>
      <c r="D305" s="2" t="s">
        <v>2107</v>
      </c>
      <c r="E305" s="2" t="s">
        <v>2108</v>
      </c>
    </row>
    <row r="306" spans="1:5" ht="12.75">
      <c r="A306" s="2" t="s">
        <v>2109</v>
      </c>
      <c r="B306" s="2" t="s">
        <v>2110</v>
      </c>
      <c r="C306" s="2" t="s">
        <v>2111</v>
      </c>
      <c r="D306" s="2" t="s">
        <v>2112</v>
      </c>
      <c r="E306" s="2" t="s">
        <v>2113</v>
      </c>
    </row>
    <row r="307" spans="1:5" ht="12.75">
      <c r="A307" s="2" t="s">
        <v>2114</v>
      </c>
      <c r="B307" s="2" t="s">
        <v>2115</v>
      </c>
      <c r="C307" s="2" t="s">
        <v>2116</v>
      </c>
      <c r="D307" s="2" t="s">
        <v>2117</v>
      </c>
      <c r="E307" s="2" t="s">
        <v>2118</v>
      </c>
    </row>
    <row r="308" spans="1:5" ht="12.75">
      <c r="A308" s="2" t="s">
        <v>2119</v>
      </c>
      <c r="B308" s="2" t="s">
        <v>2120</v>
      </c>
      <c r="C308" s="2" t="s">
        <v>2121</v>
      </c>
      <c r="D308" s="2" t="s">
        <v>2122</v>
      </c>
      <c r="E308" s="2" t="s">
        <v>2123</v>
      </c>
    </row>
    <row r="309" spans="1:5" ht="12.75">
      <c r="A309" s="2" t="s">
        <v>2124</v>
      </c>
      <c r="B309" s="2" t="s">
        <v>2125</v>
      </c>
      <c r="C309" s="2" t="s">
        <v>2126</v>
      </c>
      <c r="D309" s="2" t="s">
        <v>2127</v>
      </c>
      <c r="E309" s="2" t="s">
        <v>2128</v>
      </c>
    </row>
    <row r="310" spans="1:5" ht="12.75">
      <c r="A310" s="2" t="s">
        <v>2129</v>
      </c>
      <c r="B310" s="2" t="s">
        <v>2130</v>
      </c>
      <c r="C310" s="2" t="s">
        <v>2131</v>
      </c>
      <c r="D310" s="2" t="s">
        <v>2132</v>
      </c>
      <c r="E310" s="2" t="s">
        <v>2133</v>
      </c>
    </row>
    <row r="311" spans="1:5" ht="12.75">
      <c r="A311" s="2" t="s">
        <v>2134</v>
      </c>
      <c r="B311" s="2" t="s">
        <v>2135</v>
      </c>
      <c r="C311" s="2" t="s">
        <v>2136</v>
      </c>
      <c r="D311" s="2" t="s">
        <v>2137</v>
      </c>
      <c r="E311" s="2" t="s">
        <v>2138</v>
      </c>
    </row>
    <row r="312" spans="1:5" ht="12.75">
      <c r="A312" s="2" t="s">
        <v>2139</v>
      </c>
      <c r="B312" s="2" t="s">
        <v>2140</v>
      </c>
      <c r="C312" s="2" t="s">
        <v>2141</v>
      </c>
      <c r="D312" s="2" t="s">
        <v>2142</v>
      </c>
      <c r="E312" s="2" t="s">
        <v>2143</v>
      </c>
    </row>
    <row r="313" spans="1:5" ht="12.75">
      <c r="A313" s="2" t="s">
        <v>2144</v>
      </c>
      <c r="B313" s="2" t="s">
        <v>2145</v>
      </c>
      <c r="C313" s="2" t="s">
        <v>2146</v>
      </c>
      <c r="D313" s="2" t="s">
        <v>2147</v>
      </c>
      <c r="E313" s="2" t="s">
        <v>2148</v>
      </c>
    </row>
    <row r="314" spans="1:5" ht="12.75">
      <c r="A314" s="2" t="s">
        <v>2149</v>
      </c>
      <c r="B314" s="2" t="s">
        <v>2150</v>
      </c>
      <c r="C314" s="2" t="s">
        <v>2151</v>
      </c>
      <c r="D314" s="2" t="s">
        <v>2152</v>
      </c>
      <c r="E314" s="2" t="s">
        <v>2153</v>
      </c>
    </row>
    <row r="315" spans="1:5" ht="12.75">
      <c r="A315" s="2" t="s">
        <v>2154</v>
      </c>
      <c r="B315" s="2" t="s">
        <v>2155</v>
      </c>
      <c r="C315" s="2" t="s">
        <v>2156</v>
      </c>
      <c r="D315" s="2" t="s">
        <v>2157</v>
      </c>
      <c r="E315" s="2" t="s">
        <v>2158</v>
      </c>
    </row>
    <row r="316" spans="1:5" ht="12.75">
      <c r="A316" s="2" t="s">
        <v>2159</v>
      </c>
      <c r="B316" s="2" t="s">
        <v>2160</v>
      </c>
      <c r="C316" s="2" t="s">
        <v>2161</v>
      </c>
      <c r="D316" s="2" t="s">
        <v>2162</v>
      </c>
      <c r="E316" s="2" t="s">
        <v>2163</v>
      </c>
    </row>
    <row r="317" spans="1:5" ht="12.75">
      <c r="A317" s="2" t="s">
        <v>2164</v>
      </c>
      <c r="B317" s="2" t="s">
        <v>2165</v>
      </c>
      <c r="C317" s="2" t="s">
        <v>2166</v>
      </c>
      <c r="D317" s="2" t="s">
        <v>2167</v>
      </c>
      <c r="E317" s="2" t="s">
        <v>2168</v>
      </c>
    </row>
    <row r="318" spans="1:5" ht="12.75">
      <c r="A318" s="2" t="s">
        <v>2169</v>
      </c>
      <c r="B318" s="2" t="s">
        <v>2170</v>
      </c>
      <c r="C318" s="2" t="s">
        <v>2171</v>
      </c>
      <c r="D318" s="2" t="s">
        <v>2172</v>
      </c>
      <c r="E318" s="2" t="s">
        <v>2173</v>
      </c>
    </row>
    <row r="319" spans="1:5" ht="12.75">
      <c r="A319" s="2" t="s">
        <v>2174</v>
      </c>
      <c r="B319" s="2" t="s">
        <v>2175</v>
      </c>
      <c r="C319" s="2" t="s">
        <v>2176</v>
      </c>
      <c r="D319" s="2" t="s">
        <v>2177</v>
      </c>
      <c r="E319" s="2" t="s">
        <v>2178</v>
      </c>
    </row>
    <row r="320" spans="1:5" ht="12.75">
      <c r="A320" s="2" t="s">
        <v>2179</v>
      </c>
      <c r="B320" s="2" t="s">
        <v>2180</v>
      </c>
      <c r="C320" s="2" t="s">
        <v>2181</v>
      </c>
      <c r="D320" s="2" t="s">
        <v>2182</v>
      </c>
      <c r="E320" s="2" t="s">
        <v>2183</v>
      </c>
    </row>
    <row r="321" spans="1:5" ht="12.75">
      <c r="A321" s="2" t="s">
        <v>2184</v>
      </c>
      <c r="B321" s="2" t="s">
        <v>2185</v>
      </c>
      <c r="C321" s="2" t="s">
        <v>2186</v>
      </c>
      <c r="D321" s="2" t="s">
        <v>2187</v>
      </c>
      <c r="E321" s="2" t="s">
        <v>2188</v>
      </c>
    </row>
    <row r="322" spans="1:5" ht="12.75">
      <c r="A322" s="2" t="s">
        <v>2189</v>
      </c>
      <c r="B322" s="2" t="s">
        <v>2190</v>
      </c>
      <c r="C322" s="2" t="s">
        <v>2191</v>
      </c>
      <c r="D322" s="2" t="s">
        <v>2192</v>
      </c>
      <c r="E322" s="2" t="s">
        <v>2193</v>
      </c>
    </row>
    <row r="323" spans="1:5" ht="12.75">
      <c r="A323" s="2" t="s">
        <v>2194</v>
      </c>
      <c r="B323" s="2" t="s">
        <v>2195</v>
      </c>
      <c r="C323" s="2" t="s">
        <v>2196</v>
      </c>
      <c r="D323" s="2" t="s">
        <v>2197</v>
      </c>
      <c r="E323" s="2" t="s">
        <v>2198</v>
      </c>
    </row>
    <row r="324" spans="1:5" ht="12.75">
      <c r="A324" s="2" t="s">
        <v>2199</v>
      </c>
      <c r="B324" s="2" t="s">
        <v>2200</v>
      </c>
      <c r="C324" s="2" t="s">
        <v>2201</v>
      </c>
      <c r="D324" s="2" t="s">
        <v>2202</v>
      </c>
      <c r="E324" s="2" t="s">
        <v>2203</v>
      </c>
    </row>
    <row r="325" spans="1:5" ht="12.75">
      <c r="A325" s="2" t="s">
        <v>2204</v>
      </c>
      <c r="B325" s="2" t="s">
        <v>2205</v>
      </c>
      <c r="C325" s="2" t="s">
        <v>2206</v>
      </c>
      <c r="D325" s="2" t="s">
        <v>2207</v>
      </c>
      <c r="E325" s="2" t="s">
        <v>2208</v>
      </c>
    </row>
    <row r="326" spans="1:5" ht="12.75">
      <c r="A326" s="2" t="s">
        <v>2209</v>
      </c>
      <c r="B326" s="2" t="s">
        <v>2210</v>
      </c>
      <c r="C326" s="2" t="s">
        <v>2211</v>
      </c>
      <c r="D326" s="2" t="s">
        <v>2212</v>
      </c>
      <c r="E326" s="2" t="s">
        <v>2213</v>
      </c>
    </row>
    <row r="327" spans="1:5" ht="12.75">
      <c r="A327" s="2" t="s">
        <v>2214</v>
      </c>
      <c r="B327" s="2" t="s">
        <v>2215</v>
      </c>
      <c r="C327" s="2" t="s">
        <v>2216</v>
      </c>
      <c r="D327" s="2" t="s">
        <v>2217</v>
      </c>
      <c r="E327" s="2" t="s">
        <v>2218</v>
      </c>
    </row>
    <row r="328" spans="1:5" ht="12.75">
      <c r="A328" s="2" t="s">
        <v>2219</v>
      </c>
      <c r="B328" s="2" t="s">
        <v>2220</v>
      </c>
      <c r="C328" s="2" t="s">
        <v>2221</v>
      </c>
      <c r="D328" s="2" t="s">
        <v>2222</v>
      </c>
      <c r="E328" s="2" t="s">
        <v>2223</v>
      </c>
    </row>
    <row r="329" spans="1:5" ht="12.75">
      <c r="A329" s="2" t="s">
        <v>2224</v>
      </c>
      <c r="B329" s="2" t="s">
        <v>2225</v>
      </c>
      <c r="C329" s="2" t="s">
        <v>2226</v>
      </c>
      <c r="D329" s="2" t="s">
        <v>2227</v>
      </c>
      <c r="E329" s="2" t="s">
        <v>2228</v>
      </c>
    </row>
    <row r="330" spans="1:5" ht="12.75">
      <c r="A330" s="2" t="s">
        <v>2229</v>
      </c>
      <c r="B330" s="2" t="s">
        <v>2230</v>
      </c>
      <c r="C330" s="2" t="s">
        <v>2231</v>
      </c>
      <c r="D330" s="2" t="s">
        <v>2232</v>
      </c>
      <c r="E330" s="2" t="s">
        <v>2233</v>
      </c>
    </row>
    <row r="331" spans="1:5" ht="12.75">
      <c r="A331" s="2" t="s">
        <v>2234</v>
      </c>
      <c r="B331" s="2" t="s">
        <v>2235</v>
      </c>
      <c r="C331" s="2" t="s">
        <v>2236</v>
      </c>
      <c r="D331" s="2" t="s">
        <v>2237</v>
      </c>
      <c r="E331" s="2" t="s">
        <v>2238</v>
      </c>
    </row>
    <row r="332" spans="1:5" ht="12.75">
      <c r="A332" s="2" t="s">
        <v>2239</v>
      </c>
      <c r="B332" s="2" t="s">
        <v>2240</v>
      </c>
      <c r="C332" s="2" t="s">
        <v>2241</v>
      </c>
      <c r="D332" s="2" t="s">
        <v>2242</v>
      </c>
      <c r="E332" s="2" t="s">
        <v>2243</v>
      </c>
    </row>
    <row r="333" spans="1:5" ht="12.75">
      <c r="A333" s="2" t="s">
        <v>2244</v>
      </c>
      <c r="B333" s="2" t="s">
        <v>2245</v>
      </c>
      <c r="C333" s="2" t="s">
        <v>2246</v>
      </c>
      <c r="D333" s="2" t="s">
        <v>2247</v>
      </c>
      <c r="E333" s="2" t="s">
        <v>2248</v>
      </c>
    </row>
    <row r="334" spans="1:5" ht="12.75">
      <c r="A334" s="2" t="s">
        <v>2249</v>
      </c>
      <c r="B334" s="2" t="s">
        <v>2250</v>
      </c>
      <c r="C334" s="2" t="s">
        <v>2251</v>
      </c>
      <c r="D334" s="2" t="s">
        <v>2252</v>
      </c>
      <c r="E334" s="2" t="s">
        <v>2253</v>
      </c>
    </row>
    <row r="335" spans="1:5" ht="12.75">
      <c r="A335" s="2" t="s">
        <v>2254</v>
      </c>
      <c r="B335" s="2" t="s">
        <v>2255</v>
      </c>
      <c r="C335" s="2" t="s">
        <v>2256</v>
      </c>
      <c r="D335" s="2" t="s">
        <v>2257</v>
      </c>
      <c r="E335" s="2" t="s">
        <v>2258</v>
      </c>
    </row>
    <row r="336" spans="1:5" ht="12.75">
      <c r="A336" s="2" t="s">
        <v>2259</v>
      </c>
      <c r="B336" s="2" t="s">
        <v>2260</v>
      </c>
      <c r="C336" s="2" t="s">
        <v>2261</v>
      </c>
      <c r="D336" s="2" t="s">
        <v>2262</v>
      </c>
      <c r="E336" s="2" t="s">
        <v>2263</v>
      </c>
    </row>
    <row r="337" spans="1:5" ht="12.75">
      <c r="A337" s="2" t="s">
        <v>2264</v>
      </c>
      <c r="B337" s="2" t="s">
        <v>2265</v>
      </c>
      <c r="C337" s="2" t="s">
        <v>2266</v>
      </c>
      <c r="D337" s="2" t="s">
        <v>2267</v>
      </c>
      <c r="E337" s="2" t="s">
        <v>2268</v>
      </c>
    </row>
    <row r="338" spans="1:5" ht="12.75">
      <c r="A338" s="2" t="s">
        <v>2269</v>
      </c>
      <c r="B338" s="2" t="s">
        <v>2270</v>
      </c>
      <c r="C338" s="2" t="s">
        <v>2271</v>
      </c>
      <c r="D338" s="2" t="s">
        <v>2272</v>
      </c>
      <c r="E338" s="2" t="s">
        <v>2273</v>
      </c>
    </row>
    <row r="339" spans="1:5" ht="12.75">
      <c r="A339" s="2" t="s">
        <v>2274</v>
      </c>
      <c r="B339" s="2" t="s">
        <v>2275</v>
      </c>
      <c r="C339" s="2" t="s">
        <v>2276</v>
      </c>
      <c r="D339" s="2" t="s">
        <v>2277</v>
      </c>
      <c r="E339" s="2" t="s">
        <v>2278</v>
      </c>
    </row>
    <row r="340" spans="1:5" ht="12.75">
      <c r="A340" s="2" t="s">
        <v>2279</v>
      </c>
      <c r="B340" s="2" t="s">
        <v>2280</v>
      </c>
      <c r="C340" s="2" t="s">
        <v>2281</v>
      </c>
      <c r="D340" s="2" t="s">
        <v>2282</v>
      </c>
      <c r="E340" s="2" t="s">
        <v>2283</v>
      </c>
    </row>
    <row r="341" spans="1:5" ht="12.75">
      <c r="A341" s="2" t="s">
        <v>2284</v>
      </c>
      <c r="B341" s="2" t="s">
        <v>2285</v>
      </c>
      <c r="C341" s="2" t="s">
        <v>2286</v>
      </c>
      <c r="D341" s="2" t="s">
        <v>2287</v>
      </c>
      <c r="E341" s="2" t="s">
        <v>2288</v>
      </c>
    </row>
    <row r="342" spans="1:5" ht="12.75">
      <c r="A342" s="2" t="s">
        <v>2289</v>
      </c>
      <c r="B342" s="2" t="s">
        <v>2290</v>
      </c>
      <c r="C342" s="2" t="s">
        <v>2291</v>
      </c>
      <c r="D342" s="2" t="s">
        <v>2292</v>
      </c>
      <c r="E342" s="2" t="s">
        <v>2293</v>
      </c>
    </row>
    <row r="343" spans="1:5" ht="12.75">
      <c r="A343" s="2" t="s">
        <v>2294</v>
      </c>
      <c r="B343" s="2" t="s">
        <v>2295</v>
      </c>
      <c r="C343" s="2" t="s">
        <v>2296</v>
      </c>
      <c r="D343" s="2" t="s">
        <v>2297</v>
      </c>
      <c r="E343" s="2" t="s">
        <v>2298</v>
      </c>
    </row>
    <row r="344" spans="1:5" ht="12.75">
      <c r="A344" s="2" t="s">
        <v>2299</v>
      </c>
      <c r="B344" s="2" t="s">
        <v>2300</v>
      </c>
      <c r="C344" s="2" t="s">
        <v>2301</v>
      </c>
      <c r="D344" s="2" t="s">
        <v>2302</v>
      </c>
      <c r="E344" s="2" t="s">
        <v>2303</v>
      </c>
    </row>
    <row r="345" spans="1:5" ht="12.75">
      <c r="A345" s="2" t="s">
        <v>2304</v>
      </c>
      <c r="B345" s="2" t="s">
        <v>2305</v>
      </c>
      <c r="C345" s="2" t="s">
        <v>2306</v>
      </c>
      <c r="D345" s="2" t="s">
        <v>2307</v>
      </c>
      <c r="E345" s="2" t="s">
        <v>2308</v>
      </c>
    </row>
    <row r="346" spans="1:5" ht="12.75">
      <c r="A346" s="2" t="s">
        <v>2309</v>
      </c>
      <c r="B346" s="2" t="s">
        <v>2310</v>
      </c>
      <c r="C346" s="2" t="s">
        <v>2311</v>
      </c>
      <c r="D346" s="2" t="s">
        <v>2312</v>
      </c>
      <c r="E346" s="2" t="s">
        <v>2313</v>
      </c>
    </row>
    <row r="347" spans="1:5" ht="12.75">
      <c r="A347" s="2" t="s">
        <v>2314</v>
      </c>
      <c r="B347" s="2" t="s">
        <v>2315</v>
      </c>
      <c r="C347" s="2" t="s">
        <v>2316</v>
      </c>
      <c r="D347" s="2" t="s">
        <v>2317</v>
      </c>
      <c r="E347" s="2" t="s">
        <v>2318</v>
      </c>
    </row>
    <row r="348" spans="1:5" ht="12.75">
      <c r="A348" s="2" t="s">
        <v>2319</v>
      </c>
      <c r="B348" s="2" t="s">
        <v>2320</v>
      </c>
      <c r="C348" s="2" t="s">
        <v>2321</v>
      </c>
      <c r="D348" s="2" t="s">
        <v>2322</v>
      </c>
      <c r="E348" s="2" t="s">
        <v>2323</v>
      </c>
    </row>
    <row r="349" spans="1:5" ht="12.75">
      <c r="A349" s="2" t="s">
        <v>2324</v>
      </c>
      <c r="B349" s="2" t="s">
        <v>2325</v>
      </c>
      <c r="C349" s="2" t="s">
        <v>2326</v>
      </c>
      <c r="D349" s="2" t="s">
        <v>2327</v>
      </c>
      <c r="E349" s="2" t="s">
        <v>2328</v>
      </c>
    </row>
    <row r="350" spans="1:5" ht="12.75">
      <c r="A350" s="2" t="s">
        <v>2329</v>
      </c>
      <c r="B350" s="2" t="s">
        <v>2330</v>
      </c>
      <c r="C350" s="2" t="s">
        <v>2331</v>
      </c>
      <c r="D350" s="2" t="s">
        <v>2332</v>
      </c>
      <c r="E350" s="2" t="s">
        <v>2333</v>
      </c>
    </row>
    <row r="351" spans="1:5" ht="12.75">
      <c r="A351" s="2" t="s">
        <v>2334</v>
      </c>
      <c r="B351" s="2" t="s">
        <v>2335</v>
      </c>
      <c r="C351" s="2" t="s">
        <v>2336</v>
      </c>
      <c r="D351" s="2" t="s">
        <v>2337</v>
      </c>
      <c r="E351" s="2" t="s">
        <v>2338</v>
      </c>
    </row>
    <row r="352" spans="1:5" ht="12.75">
      <c r="A352" s="2" t="s">
        <v>2339</v>
      </c>
      <c r="B352" s="2" t="s">
        <v>2340</v>
      </c>
      <c r="C352" s="2" t="s">
        <v>2341</v>
      </c>
      <c r="D352" s="2" t="s">
        <v>2342</v>
      </c>
      <c r="E352" s="2" t="s">
        <v>2343</v>
      </c>
    </row>
    <row r="353" spans="1:5" ht="12.75">
      <c r="A353" s="2" t="s">
        <v>2344</v>
      </c>
      <c r="B353" s="2" t="s">
        <v>2345</v>
      </c>
      <c r="C353" s="2" t="s">
        <v>2346</v>
      </c>
      <c r="D353" s="2" t="s">
        <v>2347</v>
      </c>
      <c r="E353" s="2" t="s">
        <v>2348</v>
      </c>
    </row>
    <row r="354" spans="1:5" ht="12.75">
      <c r="A354" s="2" t="s">
        <v>2349</v>
      </c>
      <c r="B354" s="2" t="s">
        <v>2350</v>
      </c>
      <c r="C354" s="2" t="s">
        <v>2351</v>
      </c>
      <c r="D354" s="2" t="s">
        <v>2352</v>
      </c>
      <c r="E354" s="2" t="s">
        <v>2353</v>
      </c>
    </row>
    <row r="355" spans="1:5" ht="12.75">
      <c r="A355" s="2" t="s">
        <v>2354</v>
      </c>
      <c r="B355" s="2" t="s">
        <v>2355</v>
      </c>
      <c r="C355" s="2" t="s">
        <v>2356</v>
      </c>
      <c r="D355" s="2" t="s">
        <v>2357</v>
      </c>
      <c r="E355" s="2" t="s">
        <v>2358</v>
      </c>
    </row>
    <row r="356" spans="1:5" ht="12.75">
      <c r="A356" s="2" t="s">
        <v>2359</v>
      </c>
      <c r="B356" s="2" t="s">
        <v>2360</v>
      </c>
      <c r="C356" s="2" t="s">
        <v>2361</v>
      </c>
      <c r="D356" s="2" t="s">
        <v>2362</v>
      </c>
      <c r="E356" s="2" t="s">
        <v>2363</v>
      </c>
    </row>
    <row r="357" spans="1:5" ht="12.75">
      <c r="A357" s="2" t="s">
        <v>2364</v>
      </c>
      <c r="B357" s="2" t="s">
        <v>2365</v>
      </c>
      <c r="C357" s="2" t="s">
        <v>2366</v>
      </c>
      <c r="D357" s="2" t="s">
        <v>2367</v>
      </c>
      <c r="E357" s="2" t="s">
        <v>2368</v>
      </c>
    </row>
    <row r="358" spans="1:5" ht="12.75">
      <c r="A358" s="2" t="s">
        <v>2369</v>
      </c>
      <c r="B358" s="2" t="s">
        <v>2370</v>
      </c>
      <c r="C358" s="2" t="s">
        <v>2371</v>
      </c>
      <c r="D358" s="2" t="s">
        <v>2372</v>
      </c>
      <c r="E358" s="2" t="s">
        <v>2373</v>
      </c>
    </row>
    <row r="359" spans="1:5" ht="12.75">
      <c r="A359" s="2" t="s">
        <v>2374</v>
      </c>
      <c r="B359" s="2" t="s">
        <v>2375</v>
      </c>
      <c r="C359" s="2" t="s">
        <v>2376</v>
      </c>
      <c r="D359" s="2" t="s">
        <v>2377</v>
      </c>
      <c r="E359" s="2" t="s">
        <v>2378</v>
      </c>
    </row>
    <row r="360" spans="1:5" ht="12.75">
      <c r="A360" s="2" t="s">
        <v>2379</v>
      </c>
      <c r="B360" s="2" t="s">
        <v>2380</v>
      </c>
      <c r="C360" s="2" t="s">
        <v>2381</v>
      </c>
      <c r="D360" s="2" t="s">
        <v>2382</v>
      </c>
      <c r="E360" s="2" t="s">
        <v>2383</v>
      </c>
    </row>
    <row r="361" spans="1:5" ht="12.75">
      <c r="A361" s="2" t="s">
        <v>2384</v>
      </c>
      <c r="B361" s="2" t="s">
        <v>2385</v>
      </c>
      <c r="C361" s="2" t="s">
        <v>2386</v>
      </c>
      <c r="D361" s="2" t="s">
        <v>2387</v>
      </c>
      <c r="E361" s="2" t="s">
        <v>2388</v>
      </c>
    </row>
    <row r="362" spans="1:5" ht="12.75">
      <c r="A362" s="2" t="s">
        <v>2389</v>
      </c>
      <c r="B362" s="2" t="s">
        <v>2390</v>
      </c>
      <c r="C362" s="2" t="s">
        <v>2391</v>
      </c>
      <c r="D362" s="2" t="s">
        <v>2392</v>
      </c>
      <c r="E362" s="2" t="s">
        <v>2393</v>
      </c>
    </row>
    <row r="363" spans="1:5" ht="12.75">
      <c r="A363" s="2" t="s">
        <v>2394</v>
      </c>
      <c r="B363" s="2" t="s">
        <v>2395</v>
      </c>
      <c r="C363" s="2" t="s">
        <v>2396</v>
      </c>
      <c r="D363" s="2" t="s">
        <v>2397</v>
      </c>
      <c r="E363" s="2" t="s">
        <v>2398</v>
      </c>
    </row>
    <row r="364" spans="1:5" ht="12.75">
      <c r="A364" s="2" t="s">
        <v>2399</v>
      </c>
      <c r="B364" s="2" t="s">
        <v>2400</v>
      </c>
      <c r="C364" s="2" t="s">
        <v>2401</v>
      </c>
      <c r="D364" s="2" t="s">
        <v>2402</v>
      </c>
      <c r="E364" s="2" t="s">
        <v>2403</v>
      </c>
    </row>
    <row r="365" spans="1:5" ht="12.75">
      <c r="A365" s="2" t="s">
        <v>2404</v>
      </c>
      <c r="B365" s="2" t="s">
        <v>2405</v>
      </c>
      <c r="C365" s="2" t="s">
        <v>2406</v>
      </c>
      <c r="D365" s="2" t="s">
        <v>2407</v>
      </c>
      <c r="E365" s="2" t="s">
        <v>2408</v>
      </c>
    </row>
    <row r="366" spans="1:5" ht="12.75">
      <c r="A366" s="2" t="s">
        <v>2409</v>
      </c>
      <c r="B366" s="2" t="s">
        <v>2410</v>
      </c>
      <c r="C366" s="2" t="s">
        <v>2411</v>
      </c>
      <c r="D366" s="2" t="s">
        <v>2412</v>
      </c>
      <c r="E366" s="2" t="s">
        <v>2413</v>
      </c>
    </row>
    <row r="367" spans="1:5" ht="12.75">
      <c r="A367" s="2" t="s">
        <v>2414</v>
      </c>
      <c r="B367" s="2" t="s">
        <v>2415</v>
      </c>
      <c r="C367" s="2" t="s">
        <v>2416</v>
      </c>
      <c r="D367" s="2" t="s">
        <v>2417</v>
      </c>
      <c r="E367" s="2" t="s">
        <v>2418</v>
      </c>
    </row>
    <row r="368" spans="1:5" ht="12.75">
      <c r="A368" s="2" t="s">
        <v>2419</v>
      </c>
      <c r="B368" s="2" t="s">
        <v>2420</v>
      </c>
      <c r="C368" s="2" t="s">
        <v>2421</v>
      </c>
      <c r="D368" s="2" t="s">
        <v>2422</v>
      </c>
      <c r="E368" s="2" t="s">
        <v>2423</v>
      </c>
    </row>
    <row r="369" spans="1:5" ht="12.75">
      <c r="A369" s="2" t="s">
        <v>2424</v>
      </c>
      <c r="B369" s="2" t="s">
        <v>2425</v>
      </c>
      <c r="C369" s="2" t="s">
        <v>2426</v>
      </c>
      <c r="D369" s="2" t="s">
        <v>2427</v>
      </c>
      <c r="E369" s="2" t="s">
        <v>2428</v>
      </c>
    </row>
    <row r="370" spans="1:5" ht="12.75">
      <c r="A370" s="2" t="s">
        <v>2429</v>
      </c>
      <c r="B370" s="2" t="s">
        <v>2430</v>
      </c>
      <c r="C370" s="2" t="s">
        <v>2431</v>
      </c>
      <c r="D370" s="2" t="s">
        <v>2432</v>
      </c>
      <c r="E370" s="2" t="s">
        <v>2433</v>
      </c>
    </row>
    <row r="371" spans="1:5" ht="12.75">
      <c r="A371" s="2" t="s">
        <v>2434</v>
      </c>
      <c r="B371" s="2" t="s">
        <v>2435</v>
      </c>
      <c r="C371" s="2" t="s">
        <v>2436</v>
      </c>
      <c r="D371" s="2" t="s">
        <v>2437</v>
      </c>
      <c r="E371" s="2" t="s">
        <v>2438</v>
      </c>
    </row>
    <row r="372" spans="1:5" ht="12.75">
      <c r="A372" s="2" t="s">
        <v>2439</v>
      </c>
      <c r="B372" s="2" t="s">
        <v>2440</v>
      </c>
      <c r="C372" s="2" t="s">
        <v>2441</v>
      </c>
      <c r="D372" s="2" t="s">
        <v>2442</v>
      </c>
      <c r="E372" s="2" t="s">
        <v>2443</v>
      </c>
    </row>
    <row r="373" spans="1:5" ht="12.75">
      <c r="A373" s="2" t="s">
        <v>2444</v>
      </c>
      <c r="B373" s="2" t="s">
        <v>2445</v>
      </c>
      <c r="C373" s="2" t="s">
        <v>2446</v>
      </c>
      <c r="D373" s="2" t="s">
        <v>2447</v>
      </c>
      <c r="E373" s="2" t="s">
        <v>2448</v>
      </c>
    </row>
    <row r="374" spans="1:5" ht="12.75">
      <c r="A374" s="2" t="s">
        <v>2449</v>
      </c>
      <c r="B374" s="2" t="s">
        <v>2450</v>
      </c>
      <c r="C374" s="2" t="s">
        <v>2451</v>
      </c>
      <c r="D374" s="2" t="s">
        <v>2452</v>
      </c>
      <c r="E374" s="2" t="s">
        <v>2453</v>
      </c>
    </row>
    <row r="375" spans="1:5" ht="12.75">
      <c r="A375" s="2" t="s">
        <v>2454</v>
      </c>
      <c r="B375" s="2" t="s">
        <v>2455</v>
      </c>
      <c r="C375" s="2" t="s">
        <v>2456</v>
      </c>
      <c r="D375" s="2" t="s">
        <v>2457</v>
      </c>
      <c r="E375" s="2" t="s">
        <v>2458</v>
      </c>
    </row>
    <row r="376" spans="1:5" ht="12.75">
      <c r="A376" s="2" t="s">
        <v>2459</v>
      </c>
      <c r="B376" s="2" t="s">
        <v>2460</v>
      </c>
      <c r="C376" s="2" t="s">
        <v>2461</v>
      </c>
      <c r="D376" s="2" t="s">
        <v>2462</v>
      </c>
      <c r="E376" s="2" t="s">
        <v>2463</v>
      </c>
    </row>
    <row r="377" spans="1:5" ht="12.75">
      <c r="A377" s="2" t="s">
        <v>2464</v>
      </c>
      <c r="B377" s="2" t="s">
        <v>2465</v>
      </c>
      <c r="C377" s="2" t="s">
        <v>2466</v>
      </c>
      <c r="D377" s="2" t="s">
        <v>2467</v>
      </c>
      <c r="E377" s="2" t="s">
        <v>2468</v>
      </c>
    </row>
    <row r="378" spans="1:5" ht="12.75">
      <c r="A378" s="2" t="s">
        <v>2469</v>
      </c>
      <c r="B378" s="2" t="s">
        <v>2470</v>
      </c>
      <c r="C378" s="2" t="s">
        <v>2471</v>
      </c>
      <c r="D378" s="2" t="s">
        <v>2472</v>
      </c>
      <c r="E378" s="2" t="s">
        <v>2473</v>
      </c>
    </row>
    <row r="379" spans="1:5" ht="12.75">
      <c r="A379" s="2" t="s">
        <v>2474</v>
      </c>
      <c r="B379" s="2" t="s">
        <v>2475</v>
      </c>
      <c r="C379" s="2" t="s">
        <v>2476</v>
      </c>
      <c r="D379" s="2" t="s">
        <v>2477</v>
      </c>
      <c r="E379" s="2" t="s">
        <v>2478</v>
      </c>
    </row>
    <row r="380" spans="1:5" ht="12.75">
      <c r="A380" s="2" t="s">
        <v>2479</v>
      </c>
      <c r="B380" s="2" t="s">
        <v>2480</v>
      </c>
      <c r="C380" s="2" t="s">
        <v>2481</v>
      </c>
      <c r="D380" s="2" t="s">
        <v>2482</v>
      </c>
      <c r="E380" s="2" t="s">
        <v>2483</v>
      </c>
    </row>
    <row r="381" spans="1:5" ht="12.75">
      <c r="A381" s="2" t="s">
        <v>2484</v>
      </c>
      <c r="B381" s="2" t="s">
        <v>2485</v>
      </c>
      <c r="C381" s="2" t="s">
        <v>2486</v>
      </c>
      <c r="D381" s="2" t="s">
        <v>2487</v>
      </c>
      <c r="E381" s="2" t="s">
        <v>2488</v>
      </c>
    </row>
    <row r="382" spans="1:5" ht="12.75">
      <c r="A382" s="2" t="s">
        <v>2489</v>
      </c>
      <c r="B382" s="2" t="s">
        <v>2490</v>
      </c>
      <c r="C382" s="2" t="s">
        <v>2491</v>
      </c>
      <c r="D382" s="2" t="s">
        <v>2492</v>
      </c>
      <c r="E382" s="2" t="s">
        <v>2493</v>
      </c>
    </row>
    <row r="383" spans="1:5" ht="12.75">
      <c r="A383" s="2" t="s">
        <v>2494</v>
      </c>
      <c r="B383" s="2" t="s">
        <v>2495</v>
      </c>
      <c r="C383" s="2" t="s">
        <v>2496</v>
      </c>
      <c r="D383" s="2" t="s">
        <v>2497</v>
      </c>
      <c r="E383" s="2" t="s">
        <v>2498</v>
      </c>
    </row>
    <row r="384" spans="1:5" ht="12.75">
      <c r="A384" s="2" t="s">
        <v>2499</v>
      </c>
      <c r="B384" s="2" t="s">
        <v>2500</v>
      </c>
      <c r="C384" s="2" t="s">
        <v>2501</v>
      </c>
      <c r="D384" s="2" t="s">
        <v>2502</v>
      </c>
      <c r="E384" s="2" t="s">
        <v>2503</v>
      </c>
    </row>
    <row r="385" spans="1:5" ht="12.75">
      <c r="A385" s="2" t="s">
        <v>2504</v>
      </c>
      <c r="B385" s="2" t="s">
        <v>2505</v>
      </c>
      <c r="C385" s="2" t="s">
        <v>2506</v>
      </c>
      <c r="D385" s="2" t="s">
        <v>2507</v>
      </c>
      <c r="E385" s="2" t="s">
        <v>2508</v>
      </c>
    </row>
    <row r="386" spans="1:5" ht="12.75">
      <c r="A386" s="2" t="s">
        <v>2509</v>
      </c>
      <c r="B386" s="2" t="s">
        <v>2510</v>
      </c>
      <c r="C386" s="2" t="s">
        <v>2511</v>
      </c>
      <c r="D386" s="2" t="s">
        <v>2512</v>
      </c>
      <c r="E386" s="2" t="s">
        <v>2513</v>
      </c>
    </row>
    <row r="387" spans="1:5" ht="12.75">
      <c r="A387" s="2" t="s">
        <v>2514</v>
      </c>
      <c r="B387" s="2" t="s">
        <v>1156</v>
      </c>
      <c r="C387" s="2" t="s">
        <v>1157</v>
      </c>
      <c r="D387" s="2" t="s">
        <v>1158</v>
      </c>
      <c r="E387" s="2" t="s">
        <v>1159</v>
      </c>
    </row>
    <row r="388" spans="1:5" ht="12.75">
      <c r="A388" s="2" t="s">
        <v>2515</v>
      </c>
      <c r="B388" s="2" t="s">
        <v>1156</v>
      </c>
      <c r="C388" s="2" t="s">
        <v>1161</v>
      </c>
      <c r="D388" s="2" t="s">
        <v>1162</v>
      </c>
      <c r="E388" s="2" t="s">
        <v>1163</v>
      </c>
    </row>
    <row r="389" spans="1:5" ht="12.75">
      <c r="A389" s="2" t="s">
        <v>2516</v>
      </c>
      <c r="B389" s="2" t="s">
        <v>1156</v>
      </c>
      <c r="C389" s="2" t="s">
        <v>1165</v>
      </c>
      <c r="D389" s="2" t="s">
        <v>1166</v>
      </c>
      <c r="E389" s="2" t="s">
        <v>1167</v>
      </c>
    </row>
    <row r="390" spans="1:5" ht="12.75">
      <c r="A390" s="2" t="s">
        <v>2517</v>
      </c>
      <c r="B390" s="2" t="s">
        <v>1156</v>
      </c>
      <c r="C390" s="2" t="s">
        <v>1169</v>
      </c>
      <c r="D390" s="2" t="s">
        <v>1170</v>
      </c>
      <c r="E390" s="2" t="s">
        <v>1171</v>
      </c>
    </row>
    <row r="391" spans="1:5" ht="12.75">
      <c r="A391" s="2" t="s">
        <v>2518</v>
      </c>
      <c r="B391" s="2" t="s">
        <v>1156</v>
      </c>
      <c r="C391" s="2" t="s">
        <v>1173</v>
      </c>
      <c r="D391" s="2" t="s">
        <v>1156</v>
      </c>
      <c r="E391" s="2" t="s">
        <v>1156</v>
      </c>
    </row>
    <row r="392" spans="1:5" ht="12.75">
      <c r="A392" s="2" t="s">
        <v>2519</v>
      </c>
      <c r="B392" s="2" t="s">
        <v>1156</v>
      </c>
      <c r="C392" s="2" t="s">
        <v>1173</v>
      </c>
      <c r="D392" s="2" t="s">
        <v>1156</v>
      </c>
      <c r="E392" s="2" t="s">
        <v>1156</v>
      </c>
    </row>
    <row r="393" spans="1:5" ht="12.75">
      <c r="A393" s="2" t="s">
        <v>2520</v>
      </c>
      <c r="B393" s="2" t="s">
        <v>1156</v>
      </c>
      <c r="C393" s="2" t="s">
        <v>1176</v>
      </c>
      <c r="D393" s="2" t="s">
        <v>1156</v>
      </c>
      <c r="E393" s="2" t="s">
        <v>1156</v>
      </c>
    </row>
    <row r="394" spans="1:5" ht="12.75">
      <c r="A394" s="2" t="s">
        <v>2521</v>
      </c>
      <c r="B394" s="2" t="s">
        <v>1156</v>
      </c>
      <c r="C394" s="2" t="s">
        <v>1176</v>
      </c>
      <c r="D394" s="2" t="s">
        <v>1156</v>
      </c>
      <c r="E394" s="2" t="s">
        <v>1156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F7" sqref="F7"/>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0" customFormat="1" ht="15" customHeight="1">
      <c r="A1" s="56" t="s">
        <v>1</v>
      </c>
      <c r="B1" s="58"/>
      <c r="C1" s="166"/>
      <c r="D1" s="167" t="s">
        <v>2</v>
      </c>
      <c r="E1" s="168"/>
      <c r="F1"/>
      <c r="G1"/>
    </row>
    <row r="2" spans="1:5" ht="15" customHeight="1">
      <c r="A2" s="169" t="s">
        <v>3</v>
      </c>
      <c r="B2" s="169" t="s">
        <v>4</v>
      </c>
      <c r="C2" s="169" t="s">
        <v>5</v>
      </c>
      <c r="D2" s="169" t="s">
        <v>6</v>
      </c>
      <c r="E2" s="170" t="s">
        <v>7</v>
      </c>
    </row>
    <row r="3" spans="1:5" ht="15" customHeight="1">
      <c r="A3" s="171" t="s">
        <v>8</v>
      </c>
      <c r="B3" s="172" t="s">
        <v>9</v>
      </c>
      <c r="C3" s="172" t="s">
        <v>10</v>
      </c>
      <c r="D3" s="172" t="s">
        <v>11</v>
      </c>
      <c r="E3" s="172" t="s">
        <v>12</v>
      </c>
    </row>
    <row r="4" spans="1:5" ht="15" customHeight="1">
      <c r="A4" s="173"/>
      <c r="B4" s="172" t="s">
        <v>13</v>
      </c>
      <c r="C4" s="172" t="s">
        <v>14</v>
      </c>
      <c r="D4" s="172" t="s">
        <v>15</v>
      </c>
      <c r="E4" s="172" t="s">
        <v>16</v>
      </c>
    </row>
    <row r="5" spans="1:5" ht="15" customHeight="1">
      <c r="A5" s="173"/>
      <c r="B5" s="172" t="s">
        <v>17</v>
      </c>
      <c r="C5" s="172" t="s">
        <v>18</v>
      </c>
      <c r="D5" s="172" t="s">
        <v>19</v>
      </c>
      <c r="E5" s="172" t="s">
        <v>20</v>
      </c>
    </row>
    <row r="6" spans="1:5" ht="15" customHeight="1">
      <c r="A6" s="173"/>
      <c r="B6" s="172" t="s">
        <v>21</v>
      </c>
      <c r="C6" s="172" t="s">
        <v>22</v>
      </c>
      <c r="D6" s="172" t="s">
        <v>23</v>
      </c>
      <c r="E6" s="172" t="s">
        <v>24</v>
      </c>
    </row>
    <row r="7" spans="1:5" ht="15" customHeight="1">
      <c r="A7" s="173"/>
      <c r="B7" s="172" t="s">
        <v>25</v>
      </c>
      <c r="C7" s="172" t="s">
        <v>26</v>
      </c>
      <c r="D7" s="172" t="s">
        <v>27</v>
      </c>
      <c r="E7" s="172" t="s">
        <v>28</v>
      </c>
    </row>
    <row r="8" spans="1:5" ht="15" customHeight="1">
      <c r="A8" s="173"/>
      <c r="B8" s="172" t="s">
        <v>29</v>
      </c>
      <c r="C8" s="172" t="s">
        <v>30</v>
      </c>
      <c r="D8" s="172" t="s">
        <v>31</v>
      </c>
      <c r="E8" s="172" t="s">
        <v>32</v>
      </c>
    </row>
    <row r="9" spans="1:5" ht="15" customHeight="1">
      <c r="A9" s="173"/>
      <c r="B9" s="172" t="s">
        <v>33</v>
      </c>
      <c r="C9" s="172" t="s">
        <v>34</v>
      </c>
      <c r="D9" s="172" t="s">
        <v>35</v>
      </c>
      <c r="E9" s="172" t="s">
        <v>36</v>
      </c>
    </row>
    <row r="10" spans="1:5" ht="15" customHeight="1">
      <c r="A10" s="173"/>
      <c r="B10" s="172" t="s">
        <v>37</v>
      </c>
      <c r="C10" s="172" t="s">
        <v>38</v>
      </c>
      <c r="D10" s="172" t="s">
        <v>39</v>
      </c>
      <c r="E10" s="172" t="s">
        <v>40</v>
      </c>
    </row>
    <row r="11" spans="1:5" ht="15" customHeight="1">
      <c r="A11" s="173"/>
      <c r="B11" s="172" t="s">
        <v>41</v>
      </c>
      <c r="C11" s="172" t="s">
        <v>42</v>
      </c>
      <c r="D11" s="172" t="s">
        <v>43</v>
      </c>
      <c r="E11" s="172" t="s">
        <v>44</v>
      </c>
    </row>
    <row r="12" spans="1:5" ht="15" customHeight="1">
      <c r="A12" s="173"/>
      <c r="B12" s="172" t="s">
        <v>45</v>
      </c>
      <c r="C12" s="172" t="s">
        <v>46</v>
      </c>
      <c r="D12" s="172" t="s">
        <v>47</v>
      </c>
      <c r="E12" s="172" t="s">
        <v>48</v>
      </c>
    </row>
    <row r="13" spans="1:5" ht="15" customHeight="1">
      <c r="A13" s="173"/>
      <c r="B13" s="172" t="s">
        <v>49</v>
      </c>
      <c r="C13" s="172" t="s">
        <v>50</v>
      </c>
      <c r="D13" s="172" t="s">
        <v>51</v>
      </c>
      <c r="E13" s="172" t="s">
        <v>52</v>
      </c>
    </row>
    <row r="14" spans="1:5" ht="15" customHeight="1">
      <c r="A14" s="173"/>
      <c r="B14" s="172" t="s">
        <v>53</v>
      </c>
      <c r="C14" s="172" t="s">
        <v>54</v>
      </c>
      <c r="D14" s="172" t="s">
        <v>55</v>
      </c>
      <c r="E14" s="172" t="s">
        <v>56</v>
      </c>
    </row>
    <row r="15" spans="1:5" ht="15" customHeight="1">
      <c r="A15" s="173"/>
      <c r="B15" s="172" t="s">
        <v>57</v>
      </c>
      <c r="C15" s="172" t="s">
        <v>58</v>
      </c>
      <c r="D15" s="172" t="s">
        <v>59</v>
      </c>
      <c r="E15" s="172" t="s">
        <v>60</v>
      </c>
    </row>
    <row r="16" spans="1:5" ht="15" customHeight="1">
      <c r="A16" s="173"/>
      <c r="B16" s="172" t="s">
        <v>61</v>
      </c>
      <c r="C16" s="172" t="s">
        <v>62</v>
      </c>
      <c r="D16" s="172" t="s">
        <v>63</v>
      </c>
      <c r="E16" s="172" t="s">
        <v>64</v>
      </c>
    </row>
    <row r="17" spans="1:5" ht="15" customHeight="1">
      <c r="A17" s="173"/>
      <c r="B17" s="172" t="s">
        <v>65</v>
      </c>
      <c r="C17" s="172" t="s">
        <v>66</v>
      </c>
      <c r="D17" s="172" t="s">
        <v>67</v>
      </c>
      <c r="E17" s="172" t="s">
        <v>68</v>
      </c>
    </row>
    <row r="18" spans="1:5" ht="15" customHeight="1">
      <c r="A18" s="173"/>
      <c r="B18" s="172" t="s">
        <v>69</v>
      </c>
      <c r="C18" s="172" t="s">
        <v>70</v>
      </c>
      <c r="D18" s="172" t="s">
        <v>71</v>
      </c>
      <c r="E18" s="172" t="s">
        <v>72</v>
      </c>
    </row>
    <row r="19" spans="1:5" ht="15" customHeight="1">
      <c r="A19" s="173"/>
      <c r="B19" s="172" t="s">
        <v>73</v>
      </c>
      <c r="C19" s="172" t="s">
        <v>74</v>
      </c>
      <c r="D19" s="172" t="s">
        <v>75</v>
      </c>
      <c r="E19" s="172" t="s">
        <v>76</v>
      </c>
    </row>
    <row r="20" spans="1:5" ht="15" customHeight="1">
      <c r="A20" s="173"/>
      <c r="B20" s="172" t="s">
        <v>77</v>
      </c>
      <c r="C20" s="172" t="s">
        <v>78</v>
      </c>
      <c r="D20" s="172" t="s">
        <v>79</v>
      </c>
      <c r="E20" s="172" t="s">
        <v>80</v>
      </c>
    </row>
    <row r="21" spans="1:5" ht="15" customHeight="1">
      <c r="A21" s="173"/>
      <c r="B21" s="172" t="s">
        <v>81</v>
      </c>
      <c r="C21" s="172" t="s">
        <v>82</v>
      </c>
      <c r="D21" s="172" t="s">
        <v>83</v>
      </c>
      <c r="E21" s="172" t="s">
        <v>84</v>
      </c>
    </row>
    <row r="22" spans="1:5" ht="15" customHeight="1">
      <c r="A22" s="173"/>
      <c r="B22" s="172" t="s">
        <v>85</v>
      </c>
      <c r="C22" s="172" t="s">
        <v>86</v>
      </c>
      <c r="D22" s="172" t="s">
        <v>87</v>
      </c>
      <c r="E22" s="172" t="s">
        <v>88</v>
      </c>
    </row>
    <row r="23" spans="1:5" ht="15" customHeight="1">
      <c r="A23" s="173"/>
      <c r="B23" s="172" t="s">
        <v>89</v>
      </c>
      <c r="C23" s="172" t="s">
        <v>90</v>
      </c>
      <c r="D23" s="172" t="s">
        <v>91</v>
      </c>
      <c r="E23" s="172" t="s">
        <v>92</v>
      </c>
    </row>
    <row r="24" spans="1:5" ht="15" customHeight="1">
      <c r="A24" s="173"/>
      <c r="B24" s="172" t="s">
        <v>93</v>
      </c>
      <c r="C24" s="172" t="s">
        <v>94</v>
      </c>
      <c r="D24" s="172" t="s">
        <v>95</v>
      </c>
      <c r="E24" s="172" t="s">
        <v>96</v>
      </c>
    </row>
    <row r="25" spans="1:5" ht="15" customHeight="1">
      <c r="A25" s="173"/>
      <c r="B25" s="172" t="s">
        <v>97</v>
      </c>
      <c r="C25" s="172" t="s">
        <v>98</v>
      </c>
      <c r="D25" s="172" t="s">
        <v>99</v>
      </c>
      <c r="E25" s="172" t="s">
        <v>100</v>
      </c>
    </row>
    <row r="26" spans="1:5" ht="15" customHeight="1">
      <c r="A26" s="173"/>
      <c r="B26" s="172" t="s">
        <v>101</v>
      </c>
      <c r="C26" s="172" t="s">
        <v>102</v>
      </c>
      <c r="D26" s="172" t="s">
        <v>103</v>
      </c>
      <c r="E26" s="172" t="s">
        <v>104</v>
      </c>
    </row>
    <row r="27" spans="1:5" ht="15" customHeight="1">
      <c r="A27" s="173"/>
      <c r="B27" s="172" t="s">
        <v>105</v>
      </c>
      <c r="C27" s="172" t="s">
        <v>106</v>
      </c>
      <c r="D27" s="172" t="s">
        <v>107</v>
      </c>
      <c r="E27" s="172" t="s">
        <v>108</v>
      </c>
    </row>
    <row r="28" spans="1:5" ht="15" customHeight="1">
      <c r="A28" s="173"/>
      <c r="B28" s="172" t="s">
        <v>109</v>
      </c>
      <c r="C28" s="172" t="s">
        <v>110</v>
      </c>
      <c r="D28" s="172" t="s">
        <v>111</v>
      </c>
      <c r="E28" s="172" t="s">
        <v>112</v>
      </c>
    </row>
    <row r="29" spans="1:5" ht="15" customHeight="1">
      <c r="A29" s="173"/>
      <c r="B29" s="172" t="s">
        <v>113</v>
      </c>
      <c r="C29" s="172" t="s">
        <v>114</v>
      </c>
      <c r="D29" s="172" t="s">
        <v>115</v>
      </c>
      <c r="E29" s="172" t="s">
        <v>116</v>
      </c>
    </row>
    <row r="30" spans="1:5" ht="15" customHeight="1">
      <c r="A30" s="173"/>
      <c r="B30" s="172" t="s">
        <v>117</v>
      </c>
      <c r="C30" s="172" t="s">
        <v>118</v>
      </c>
      <c r="D30" s="172" t="s">
        <v>119</v>
      </c>
      <c r="E30" s="172" t="s">
        <v>120</v>
      </c>
    </row>
    <row r="31" spans="1:5" ht="15" customHeight="1">
      <c r="A31" s="173"/>
      <c r="B31" s="172" t="s">
        <v>121</v>
      </c>
      <c r="C31" s="172" t="s">
        <v>122</v>
      </c>
      <c r="D31" s="172" t="s">
        <v>123</v>
      </c>
      <c r="E31" s="172" t="s">
        <v>124</v>
      </c>
    </row>
    <row r="32" spans="1:5" ht="15" customHeight="1">
      <c r="A32" s="173"/>
      <c r="B32" s="172" t="s">
        <v>125</v>
      </c>
      <c r="C32" s="172" t="s">
        <v>126</v>
      </c>
      <c r="D32" s="172" t="s">
        <v>127</v>
      </c>
      <c r="E32" s="172" t="s">
        <v>128</v>
      </c>
    </row>
    <row r="33" spans="1:5" ht="15" customHeight="1">
      <c r="A33" s="173"/>
      <c r="B33" s="172" t="s">
        <v>129</v>
      </c>
      <c r="C33" s="172" t="s">
        <v>130</v>
      </c>
      <c r="D33" s="172" t="s">
        <v>131</v>
      </c>
      <c r="E33" s="172" t="s">
        <v>132</v>
      </c>
    </row>
    <row r="34" spans="1:5" ht="15" customHeight="1">
      <c r="A34" s="173"/>
      <c r="B34" s="172" t="s">
        <v>133</v>
      </c>
      <c r="C34" s="172" t="s">
        <v>134</v>
      </c>
      <c r="D34" s="172" t="s">
        <v>135</v>
      </c>
      <c r="E34" s="172" t="s">
        <v>136</v>
      </c>
    </row>
    <row r="35" spans="1:5" ht="15" customHeight="1">
      <c r="A35" s="173"/>
      <c r="B35" s="172" t="s">
        <v>137</v>
      </c>
      <c r="C35" s="172" t="s">
        <v>138</v>
      </c>
      <c r="D35" s="172" t="s">
        <v>139</v>
      </c>
      <c r="E35" s="172" t="s">
        <v>140</v>
      </c>
    </row>
    <row r="36" spans="1:5" ht="15" customHeight="1">
      <c r="A36" s="173"/>
      <c r="B36" s="172" t="s">
        <v>141</v>
      </c>
      <c r="C36" s="172" t="s">
        <v>142</v>
      </c>
      <c r="D36" s="172" t="s">
        <v>143</v>
      </c>
      <c r="E36" s="172" t="s">
        <v>144</v>
      </c>
    </row>
    <row r="37" spans="1:5" ht="15" customHeight="1">
      <c r="A37" s="173"/>
      <c r="B37" s="172" t="s">
        <v>145</v>
      </c>
      <c r="C37" s="172" t="s">
        <v>146</v>
      </c>
      <c r="D37" s="172" t="s">
        <v>147</v>
      </c>
      <c r="E37" s="172" t="s">
        <v>148</v>
      </c>
    </row>
    <row r="38" spans="1:5" ht="15" customHeight="1">
      <c r="A38" s="173"/>
      <c r="B38" s="172" t="s">
        <v>149</v>
      </c>
      <c r="C38" s="172" t="s">
        <v>150</v>
      </c>
      <c r="D38" s="172" t="s">
        <v>151</v>
      </c>
      <c r="E38" s="172" t="s">
        <v>152</v>
      </c>
    </row>
    <row r="39" spans="1:5" ht="15" customHeight="1">
      <c r="A39" s="173"/>
      <c r="B39" s="172" t="s">
        <v>153</v>
      </c>
      <c r="C39" s="172" t="s">
        <v>154</v>
      </c>
      <c r="D39" s="172" t="s">
        <v>155</v>
      </c>
      <c r="E39" s="172" t="s">
        <v>156</v>
      </c>
    </row>
    <row r="40" spans="1:5" ht="15" customHeight="1">
      <c r="A40" s="173"/>
      <c r="B40" s="172" t="s">
        <v>157</v>
      </c>
      <c r="C40" s="172" t="s">
        <v>158</v>
      </c>
      <c r="D40" s="172" t="s">
        <v>159</v>
      </c>
      <c r="E40" s="172" t="s">
        <v>160</v>
      </c>
    </row>
    <row r="41" spans="1:5" ht="15" customHeight="1">
      <c r="A41" s="173"/>
      <c r="B41" s="172" t="s">
        <v>161</v>
      </c>
      <c r="C41" s="172" t="s">
        <v>162</v>
      </c>
      <c r="D41" s="172" t="s">
        <v>163</v>
      </c>
      <c r="E41" s="172" t="s">
        <v>164</v>
      </c>
    </row>
    <row r="42" spans="1:5" ht="15" customHeight="1">
      <c r="A42" s="173"/>
      <c r="B42" s="172" t="s">
        <v>165</v>
      </c>
      <c r="C42" s="172" t="s">
        <v>166</v>
      </c>
      <c r="D42" s="172" t="s">
        <v>167</v>
      </c>
      <c r="E42" s="172" t="s">
        <v>168</v>
      </c>
    </row>
    <row r="43" spans="1:5" ht="15" customHeight="1">
      <c r="A43" s="173"/>
      <c r="B43" s="172" t="s">
        <v>169</v>
      </c>
      <c r="C43" s="172" t="s">
        <v>170</v>
      </c>
      <c r="D43" s="172" t="s">
        <v>171</v>
      </c>
      <c r="E43" s="172" t="s">
        <v>172</v>
      </c>
    </row>
    <row r="44" spans="1:5" ht="15" customHeight="1">
      <c r="A44" s="173"/>
      <c r="B44" s="172" t="s">
        <v>173</v>
      </c>
      <c r="C44" s="172" t="s">
        <v>174</v>
      </c>
      <c r="D44" s="172" t="s">
        <v>175</v>
      </c>
      <c r="E44" s="172" t="s">
        <v>176</v>
      </c>
    </row>
    <row r="45" spans="1:5" ht="15" customHeight="1">
      <c r="A45" s="173"/>
      <c r="B45" s="172" t="s">
        <v>177</v>
      </c>
      <c r="C45" s="172" t="s">
        <v>178</v>
      </c>
      <c r="D45" s="172" t="s">
        <v>179</v>
      </c>
      <c r="E45" s="172" t="s">
        <v>180</v>
      </c>
    </row>
    <row r="46" spans="1:5" ht="15" customHeight="1">
      <c r="A46" s="173"/>
      <c r="B46" s="172" t="s">
        <v>181</v>
      </c>
      <c r="C46" s="172" t="s">
        <v>182</v>
      </c>
      <c r="D46" s="172" t="s">
        <v>183</v>
      </c>
      <c r="E46" s="172" t="s">
        <v>184</v>
      </c>
    </row>
    <row r="47" spans="1:5" ht="15" customHeight="1">
      <c r="A47" s="173"/>
      <c r="B47" s="172" t="s">
        <v>185</v>
      </c>
      <c r="C47" s="172" t="s">
        <v>186</v>
      </c>
      <c r="D47" s="172" t="s">
        <v>187</v>
      </c>
      <c r="E47" s="172" t="s">
        <v>188</v>
      </c>
    </row>
    <row r="48" spans="1:5" ht="15" customHeight="1">
      <c r="A48" s="173"/>
      <c r="B48" s="172" t="s">
        <v>189</v>
      </c>
      <c r="C48" s="172" t="s">
        <v>190</v>
      </c>
      <c r="D48" s="172" t="s">
        <v>191</v>
      </c>
      <c r="E48" s="172" t="s">
        <v>192</v>
      </c>
    </row>
    <row r="49" spans="1:5" ht="15" customHeight="1">
      <c r="A49" s="173"/>
      <c r="B49" s="172" t="s">
        <v>193</v>
      </c>
      <c r="C49" s="172" t="s">
        <v>194</v>
      </c>
      <c r="D49" s="172" t="s">
        <v>195</v>
      </c>
      <c r="E49" s="172" t="s">
        <v>196</v>
      </c>
    </row>
    <row r="50" spans="1:5" ht="15" customHeight="1">
      <c r="A50" s="173"/>
      <c r="B50" s="172" t="s">
        <v>197</v>
      </c>
      <c r="C50" s="172" t="s">
        <v>198</v>
      </c>
      <c r="D50" s="172" t="s">
        <v>199</v>
      </c>
      <c r="E50" s="172" t="s">
        <v>200</v>
      </c>
    </row>
    <row r="51" spans="1:5" ht="15" customHeight="1">
      <c r="A51" s="173"/>
      <c r="B51" s="172" t="s">
        <v>201</v>
      </c>
      <c r="C51" s="172" t="s">
        <v>202</v>
      </c>
      <c r="D51" s="172" t="s">
        <v>203</v>
      </c>
      <c r="E51" s="172" t="s">
        <v>204</v>
      </c>
    </row>
    <row r="52" spans="1:5" ht="15" customHeight="1">
      <c r="A52" s="173"/>
      <c r="B52" s="172" t="s">
        <v>205</v>
      </c>
      <c r="C52" s="172" t="s">
        <v>206</v>
      </c>
      <c r="D52" s="172" t="s">
        <v>207</v>
      </c>
      <c r="E52" s="172" t="s">
        <v>208</v>
      </c>
    </row>
    <row r="53" spans="1:5" ht="15" customHeight="1">
      <c r="A53" s="173"/>
      <c r="B53" s="172" t="s">
        <v>209</v>
      </c>
      <c r="C53" s="172" t="s">
        <v>210</v>
      </c>
      <c r="D53" s="172" t="s">
        <v>211</v>
      </c>
      <c r="E53" s="172" t="s">
        <v>212</v>
      </c>
    </row>
    <row r="54" spans="1:5" ht="15" customHeight="1">
      <c r="A54" s="173"/>
      <c r="B54" s="172" t="s">
        <v>213</v>
      </c>
      <c r="C54" s="172" t="s">
        <v>214</v>
      </c>
      <c r="D54" s="172" t="s">
        <v>215</v>
      </c>
      <c r="E54" s="172" t="s">
        <v>216</v>
      </c>
    </row>
    <row r="55" spans="1:5" ht="15" customHeight="1">
      <c r="A55" s="173"/>
      <c r="B55" s="172" t="s">
        <v>217</v>
      </c>
      <c r="C55" s="172" t="s">
        <v>218</v>
      </c>
      <c r="D55" s="172" t="s">
        <v>219</v>
      </c>
      <c r="E55" s="172" t="s">
        <v>220</v>
      </c>
    </row>
    <row r="56" spans="1:5" ht="15" customHeight="1">
      <c r="A56" s="173"/>
      <c r="B56" s="172" t="s">
        <v>221</v>
      </c>
      <c r="C56" s="172" t="s">
        <v>222</v>
      </c>
      <c r="D56" s="172" t="s">
        <v>223</v>
      </c>
      <c r="E56" s="172" t="s">
        <v>224</v>
      </c>
    </row>
    <row r="57" spans="1:5" ht="15" customHeight="1">
      <c r="A57" s="173"/>
      <c r="B57" s="172" t="s">
        <v>225</v>
      </c>
      <c r="C57" s="172" t="s">
        <v>226</v>
      </c>
      <c r="D57" s="172" t="s">
        <v>227</v>
      </c>
      <c r="E57" s="172" t="s">
        <v>228</v>
      </c>
    </row>
    <row r="58" spans="1:5" ht="15" customHeight="1">
      <c r="A58" s="173"/>
      <c r="B58" s="172" t="s">
        <v>229</v>
      </c>
      <c r="C58" s="172" t="s">
        <v>230</v>
      </c>
      <c r="D58" s="172" t="s">
        <v>231</v>
      </c>
      <c r="E58" s="172" t="s">
        <v>232</v>
      </c>
    </row>
    <row r="59" spans="1:5" ht="15" customHeight="1">
      <c r="A59" s="173"/>
      <c r="B59" s="172" t="s">
        <v>233</v>
      </c>
      <c r="C59" s="172" t="s">
        <v>234</v>
      </c>
      <c r="D59" s="172" t="s">
        <v>235</v>
      </c>
      <c r="E59" s="172" t="s">
        <v>236</v>
      </c>
    </row>
    <row r="60" spans="1:5" ht="15" customHeight="1">
      <c r="A60" s="173"/>
      <c r="B60" s="172" t="s">
        <v>237</v>
      </c>
      <c r="C60" s="172" t="s">
        <v>238</v>
      </c>
      <c r="D60" s="172" t="s">
        <v>239</v>
      </c>
      <c r="E60" s="172" t="s">
        <v>240</v>
      </c>
    </row>
    <row r="61" spans="1:5" ht="15" customHeight="1">
      <c r="A61" s="173"/>
      <c r="B61" s="172" t="s">
        <v>241</v>
      </c>
      <c r="C61" s="172" t="s">
        <v>242</v>
      </c>
      <c r="D61" s="172" t="s">
        <v>243</v>
      </c>
      <c r="E61" s="172" t="s">
        <v>244</v>
      </c>
    </row>
    <row r="62" spans="1:5" ht="15" customHeight="1">
      <c r="A62" s="173"/>
      <c r="B62" s="172" t="s">
        <v>245</v>
      </c>
      <c r="C62" s="172" t="s">
        <v>246</v>
      </c>
      <c r="D62" s="172" t="s">
        <v>247</v>
      </c>
      <c r="E62" s="172" t="s">
        <v>248</v>
      </c>
    </row>
    <row r="63" spans="1:5" ht="15" customHeight="1">
      <c r="A63" s="173"/>
      <c r="B63" s="172" t="s">
        <v>249</v>
      </c>
      <c r="C63" s="172" t="s">
        <v>250</v>
      </c>
      <c r="D63" s="172" t="s">
        <v>251</v>
      </c>
      <c r="E63" s="172" t="s">
        <v>252</v>
      </c>
    </row>
    <row r="64" spans="1:5" ht="15" customHeight="1">
      <c r="A64" s="173"/>
      <c r="B64" s="172" t="s">
        <v>253</v>
      </c>
      <c r="C64" s="172" t="s">
        <v>254</v>
      </c>
      <c r="D64" s="172" t="s">
        <v>255</v>
      </c>
      <c r="E64" s="172" t="s">
        <v>256</v>
      </c>
    </row>
    <row r="65" spans="1:5" ht="15" customHeight="1">
      <c r="A65" s="173"/>
      <c r="B65" s="172" t="s">
        <v>257</v>
      </c>
      <c r="C65" s="172" t="s">
        <v>258</v>
      </c>
      <c r="D65" s="172" t="s">
        <v>259</v>
      </c>
      <c r="E65" s="172" t="s">
        <v>260</v>
      </c>
    </row>
    <row r="66" spans="1:5" ht="15" customHeight="1">
      <c r="A66" s="173"/>
      <c r="B66" s="172" t="s">
        <v>261</v>
      </c>
      <c r="C66" s="172" t="s">
        <v>262</v>
      </c>
      <c r="D66" s="172" t="s">
        <v>263</v>
      </c>
      <c r="E66" s="172" t="s">
        <v>264</v>
      </c>
    </row>
    <row r="67" spans="1:5" ht="15" customHeight="1">
      <c r="A67" s="173"/>
      <c r="B67" s="172" t="s">
        <v>265</v>
      </c>
      <c r="C67" s="172" t="s">
        <v>266</v>
      </c>
      <c r="D67" s="172" t="s">
        <v>267</v>
      </c>
      <c r="E67" s="172" t="s">
        <v>268</v>
      </c>
    </row>
    <row r="68" spans="1:5" ht="15" customHeight="1">
      <c r="A68" s="173"/>
      <c r="B68" s="172" t="s">
        <v>269</v>
      </c>
      <c r="C68" s="172" t="s">
        <v>270</v>
      </c>
      <c r="D68" s="172" t="s">
        <v>271</v>
      </c>
      <c r="E68" s="172" t="s">
        <v>272</v>
      </c>
    </row>
    <row r="69" spans="1:5" ht="15" customHeight="1">
      <c r="A69" s="173"/>
      <c r="B69" s="172" t="s">
        <v>273</v>
      </c>
      <c r="C69" s="172" t="s">
        <v>274</v>
      </c>
      <c r="D69" s="172" t="s">
        <v>275</v>
      </c>
      <c r="E69" s="172" t="s">
        <v>276</v>
      </c>
    </row>
    <row r="70" spans="1:5" ht="15" customHeight="1">
      <c r="A70" s="173"/>
      <c r="B70" s="172" t="s">
        <v>277</v>
      </c>
      <c r="C70" s="172" t="s">
        <v>278</v>
      </c>
      <c r="D70" s="172" t="s">
        <v>279</v>
      </c>
      <c r="E70" s="172" t="s">
        <v>280</v>
      </c>
    </row>
    <row r="71" spans="1:5" ht="15" customHeight="1">
      <c r="A71" s="173"/>
      <c r="B71" s="172" t="s">
        <v>281</v>
      </c>
      <c r="C71" s="172" t="s">
        <v>282</v>
      </c>
      <c r="D71" s="172" t="s">
        <v>283</v>
      </c>
      <c r="E71" s="172" t="s">
        <v>284</v>
      </c>
    </row>
    <row r="72" spans="1:5" ht="15" customHeight="1">
      <c r="A72" s="173"/>
      <c r="B72" s="172" t="s">
        <v>285</v>
      </c>
      <c r="C72" s="172" t="s">
        <v>286</v>
      </c>
      <c r="D72" s="172" t="s">
        <v>287</v>
      </c>
      <c r="E72" s="172" t="s">
        <v>288</v>
      </c>
    </row>
    <row r="73" spans="1:5" ht="15" customHeight="1">
      <c r="A73" s="173"/>
      <c r="B73" s="172" t="s">
        <v>289</v>
      </c>
      <c r="C73" s="172" t="s">
        <v>290</v>
      </c>
      <c r="D73" s="172" t="s">
        <v>291</v>
      </c>
      <c r="E73" s="172" t="s">
        <v>292</v>
      </c>
    </row>
    <row r="74" spans="1:5" ht="15" customHeight="1">
      <c r="A74" s="173"/>
      <c r="B74" s="172" t="s">
        <v>293</v>
      </c>
      <c r="C74" s="172" t="s">
        <v>294</v>
      </c>
      <c r="D74" s="172" t="s">
        <v>295</v>
      </c>
      <c r="E74" s="172" t="s">
        <v>296</v>
      </c>
    </row>
    <row r="75" spans="1:5" ht="15" customHeight="1">
      <c r="A75" s="173"/>
      <c r="B75" s="172" t="s">
        <v>297</v>
      </c>
      <c r="C75" s="172" t="s">
        <v>298</v>
      </c>
      <c r="D75" s="172" t="s">
        <v>299</v>
      </c>
      <c r="E75" s="172" t="s">
        <v>300</v>
      </c>
    </row>
    <row r="76" spans="1:5" ht="15" customHeight="1">
      <c r="A76" s="173"/>
      <c r="B76" s="172" t="s">
        <v>301</v>
      </c>
      <c r="C76" s="172" t="s">
        <v>302</v>
      </c>
      <c r="D76" s="172" t="s">
        <v>303</v>
      </c>
      <c r="E76" s="172" t="s">
        <v>304</v>
      </c>
    </row>
    <row r="77" spans="1:5" ht="15" customHeight="1">
      <c r="A77" s="173"/>
      <c r="B77" s="172" t="s">
        <v>305</v>
      </c>
      <c r="C77" s="172" t="s">
        <v>306</v>
      </c>
      <c r="D77" s="172" t="s">
        <v>307</v>
      </c>
      <c r="E77" s="172" t="s">
        <v>308</v>
      </c>
    </row>
    <row r="78" spans="1:5" ht="15" customHeight="1">
      <c r="A78" s="173"/>
      <c r="B78" s="172" t="s">
        <v>309</v>
      </c>
      <c r="C78" s="172" t="s">
        <v>310</v>
      </c>
      <c r="D78" s="172" t="s">
        <v>311</v>
      </c>
      <c r="E78" s="172" t="s">
        <v>312</v>
      </c>
    </row>
    <row r="79" spans="1:5" ht="15" customHeight="1">
      <c r="A79" s="173"/>
      <c r="B79" s="172" t="s">
        <v>313</v>
      </c>
      <c r="C79" s="172" t="s">
        <v>314</v>
      </c>
      <c r="D79" s="172" t="s">
        <v>315</v>
      </c>
      <c r="E79" s="172" t="s">
        <v>316</v>
      </c>
    </row>
    <row r="80" spans="1:5" ht="15" customHeight="1">
      <c r="A80" s="173"/>
      <c r="B80" s="172" t="s">
        <v>317</v>
      </c>
      <c r="C80" s="172" t="s">
        <v>318</v>
      </c>
      <c r="D80" s="172" t="s">
        <v>319</v>
      </c>
      <c r="E80" s="172" t="s">
        <v>320</v>
      </c>
    </row>
    <row r="81" spans="1:5" ht="15" customHeight="1">
      <c r="A81" s="173"/>
      <c r="B81" s="172" t="s">
        <v>321</v>
      </c>
      <c r="C81" s="172" t="s">
        <v>322</v>
      </c>
      <c r="D81" s="172" t="s">
        <v>323</v>
      </c>
      <c r="E81" s="172" t="s">
        <v>324</v>
      </c>
    </row>
    <row r="82" spans="1:5" ht="15" customHeight="1">
      <c r="A82" s="173"/>
      <c r="B82" s="172" t="s">
        <v>325</v>
      </c>
      <c r="C82" s="172" t="s">
        <v>326</v>
      </c>
      <c r="D82" s="172" t="s">
        <v>327</v>
      </c>
      <c r="E82" s="172" t="s">
        <v>328</v>
      </c>
    </row>
    <row r="83" spans="1:5" ht="15" customHeight="1">
      <c r="A83" s="173"/>
      <c r="B83" s="172" t="s">
        <v>329</v>
      </c>
      <c r="C83" s="172" t="s">
        <v>330</v>
      </c>
      <c r="D83" s="172" t="s">
        <v>331</v>
      </c>
      <c r="E83" s="172" t="s">
        <v>332</v>
      </c>
    </row>
    <row r="84" spans="1:5" ht="15" customHeight="1">
      <c r="A84" s="173"/>
      <c r="B84" s="172" t="s">
        <v>333</v>
      </c>
      <c r="C84" s="172" t="s">
        <v>334</v>
      </c>
      <c r="D84" s="172" t="s">
        <v>335</v>
      </c>
      <c r="E84" s="172" t="s">
        <v>336</v>
      </c>
    </row>
    <row r="85" spans="1:5" ht="15" customHeight="1">
      <c r="A85" s="173"/>
      <c r="B85" s="172" t="s">
        <v>337</v>
      </c>
      <c r="C85" s="172" t="s">
        <v>338</v>
      </c>
      <c r="D85" s="172" t="s">
        <v>339</v>
      </c>
      <c r="E85" s="172" t="s">
        <v>340</v>
      </c>
    </row>
    <row r="86" spans="1:5" ht="15" customHeight="1">
      <c r="A86" s="173"/>
      <c r="B86" s="172" t="s">
        <v>341</v>
      </c>
      <c r="C86" s="172" t="s">
        <v>342</v>
      </c>
      <c r="D86" s="172" t="s">
        <v>343</v>
      </c>
      <c r="E86" s="172" t="s">
        <v>344</v>
      </c>
    </row>
    <row r="87" spans="1:5" ht="15" customHeight="1">
      <c r="A87" s="173"/>
      <c r="B87" s="172" t="s">
        <v>345</v>
      </c>
      <c r="C87" s="172" t="s">
        <v>346</v>
      </c>
      <c r="D87" s="172" t="s">
        <v>346</v>
      </c>
      <c r="E87" s="172" t="s">
        <v>346</v>
      </c>
    </row>
    <row r="88" spans="1:5" ht="15" customHeight="1">
      <c r="A88" s="173"/>
      <c r="B88" s="172" t="s">
        <v>347</v>
      </c>
      <c r="C88" s="172" t="s">
        <v>346</v>
      </c>
      <c r="D88" s="172" t="s">
        <v>346</v>
      </c>
      <c r="E88" s="172" t="s">
        <v>346</v>
      </c>
    </row>
    <row r="89" spans="1:5" ht="15" customHeight="1">
      <c r="A89" s="173"/>
      <c r="B89" s="172" t="s">
        <v>348</v>
      </c>
      <c r="C89" s="172" t="s">
        <v>349</v>
      </c>
      <c r="D89" s="172" t="s">
        <v>350</v>
      </c>
      <c r="E89" s="172" t="s">
        <v>351</v>
      </c>
    </row>
    <row r="90" spans="1:5" ht="15" customHeight="1">
      <c r="A90" s="173"/>
      <c r="B90" s="172" t="s">
        <v>352</v>
      </c>
      <c r="C90" s="172" t="s">
        <v>353</v>
      </c>
      <c r="D90" s="172" t="s">
        <v>354</v>
      </c>
      <c r="E90" s="172" t="s">
        <v>355</v>
      </c>
    </row>
    <row r="91" spans="1:5" ht="15" customHeight="1">
      <c r="A91" s="173"/>
      <c r="B91" s="172" t="s">
        <v>356</v>
      </c>
      <c r="C91" s="172" t="s">
        <v>357</v>
      </c>
      <c r="D91" s="172" t="s">
        <v>358</v>
      </c>
      <c r="E91" s="172" t="s">
        <v>359</v>
      </c>
    </row>
    <row r="92" spans="1:5" ht="15" customHeight="1">
      <c r="A92" s="173"/>
      <c r="B92" s="172" t="s">
        <v>360</v>
      </c>
      <c r="C92" s="172" t="s">
        <v>361</v>
      </c>
      <c r="D92" s="172" t="s">
        <v>362</v>
      </c>
      <c r="E92" s="172" t="s">
        <v>363</v>
      </c>
    </row>
    <row r="93" spans="1:5" ht="15" customHeight="1">
      <c r="A93" s="173"/>
      <c r="B93" s="172" t="s">
        <v>364</v>
      </c>
      <c r="C93" s="172" t="s">
        <v>365</v>
      </c>
      <c r="D93" s="172" t="s">
        <v>366</v>
      </c>
      <c r="E93" s="172" t="s">
        <v>367</v>
      </c>
    </row>
    <row r="94" spans="1:5" ht="15" customHeight="1">
      <c r="A94" s="173"/>
      <c r="B94" s="172" t="s">
        <v>368</v>
      </c>
      <c r="C94" s="172" t="s">
        <v>369</v>
      </c>
      <c r="D94" s="172" t="s">
        <v>370</v>
      </c>
      <c r="E94" s="172" t="s">
        <v>371</v>
      </c>
    </row>
    <row r="95" spans="1:5" ht="15" customHeight="1">
      <c r="A95" s="173"/>
      <c r="B95" s="172" t="s">
        <v>372</v>
      </c>
      <c r="C95" s="172" t="s">
        <v>373</v>
      </c>
      <c r="D95" s="172" t="s">
        <v>373</v>
      </c>
      <c r="E95" s="172" t="s">
        <v>373</v>
      </c>
    </row>
    <row r="96" spans="1:5" ht="15" customHeight="1">
      <c r="A96" s="173"/>
      <c r="B96" s="172" t="s">
        <v>374</v>
      </c>
      <c r="C96" s="172" t="s">
        <v>373</v>
      </c>
      <c r="D96" s="172" t="s">
        <v>373</v>
      </c>
      <c r="E96" s="172" t="s">
        <v>373</v>
      </c>
    </row>
    <row r="97" spans="1:5" ht="15" customHeight="1">
      <c r="A97" s="173"/>
      <c r="B97" s="172" t="s">
        <v>375</v>
      </c>
      <c r="C97" s="172" t="s">
        <v>376</v>
      </c>
      <c r="D97" s="172" t="s">
        <v>376</v>
      </c>
      <c r="E97" s="172" t="s">
        <v>376</v>
      </c>
    </row>
    <row r="98" spans="1:5" ht="15" customHeight="1">
      <c r="A98" s="174"/>
      <c r="B98" s="172" t="s">
        <v>377</v>
      </c>
      <c r="C98" s="172" t="s">
        <v>376</v>
      </c>
      <c r="D98" s="172" t="s">
        <v>376</v>
      </c>
      <c r="E98" s="172" t="s">
        <v>376</v>
      </c>
    </row>
    <row r="99" spans="1:5" ht="15" customHeight="1">
      <c r="A99" s="171" t="s">
        <v>378</v>
      </c>
      <c r="B99" s="172" t="s">
        <v>9</v>
      </c>
      <c r="C99" s="172" t="s">
        <v>379</v>
      </c>
      <c r="D99" s="172" t="s">
        <v>380</v>
      </c>
      <c r="E99" s="172" t="s">
        <v>381</v>
      </c>
    </row>
    <row r="100" spans="1:5" ht="15" customHeight="1">
      <c r="A100" s="173"/>
      <c r="B100" s="172" t="s">
        <v>13</v>
      </c>
      <c r="C100" s="172" t="s">
        <v>382</v>
      </c>
      <c r="D100" s="172" t="s">
        <v>383</v>
      </c>
      <c r="E100" s="172" t="s">
        <v>384</v>
      </c>
    </row>
    <row r="101" spans="1:5" ht="15" customHeight="1">
      <c r="A101" s="173"/>
      <c r="B101" s="172" t="s">
        <v>17</v>
      </c>
      <c r="C101" s="172" t="s">
        <v>385</v>
      </c>
      <c r="D101" s="172" t="s">
        <v>386</v>
      </c>
      <c r="E101" s="172" t="s">
        <v>387</v>
      </c>
    </row>
    <row r="102" spans="1:5" ht="15" customHeight="1">
      <c r="A102" s="173"/>
      <c r="B102" s="172" t="s">
        <v>21</v>
      </c>
      <c r="C102" s="172" t="s">
        <v>388</v>
      </c>
      <c r="D102" s="172" t="s">
        <v>389</v>
      </c>
      <c r="E102" s="172" t="s">
        <v>390</v>
      </c>
    </row>
    <row r="103" spans="1:5" ht="15" customHeight="1">
      <c r="A103" s="173"/>
      <c r="B103" s="172" t="s">
        <v>25</v>
      </c>
      <c r="C103" s="172" t="s">
        <v>391</v>
      </c>
      <c r="D103" s="172" t="s">
        <v>392</v>
      </c>
      <c r="E103" s="172" t="s">
        <v>393</v>
      </c>
    </row>
    <row r="104" spans="1:5" ht="15" customHeight="1">
      <c r="A104" s="173"/>
      <c r="B104" s="172" t="s">
        <v>29</v>
      </c>
      <c r="C104" s="172" t="s">
        <v>394</v>
      </c>
      <c r="D104" s="172" t="s">
        <v>395</v>
      </c>
      <c r="E104" s="172" t="s">
        <v>396</v>
      </c>
    </row>
    <row r="105" spans="1:5" ht="15" customHeight="1">
      <c r="A105" s="173"/>
      <c r="B105" s="172" t="s">
        <v>33</v>
      </c>
      <c r="C105" s="172" t="s">
        <v>397</v>
      </c>
      <c r="D105" s="172" t="s">
        <v>398</v>
      </c>
      <c r="E105" s="172" t="s">
        <v>399</v>
      </c>
    </row>
    <row r="106" spans="1:5" ht="15" customHeight="1">
      <c r="A106" s="173"/>
      <c r="B106" s="172" t="s">
        <v>37</v>
      </c>
      <c r="C106" s="172" t="s">
        <v>400</v>
      </c>
      <c r="D106" s="172" t="s">
        <v>401</v>
      </c>
      <c r="E106" s="172" t="s">
        <v>402</v>
      </c>
    </row>
    <row r="107" spans="1:5" ht="15" customHeight="1">
      <c r="A107" s="173"/>
      <c r="B107" s="172" t="s">
        <v>41</v>
      </c>
      <c r="C107" s="172" t="s">
        <v>403</v>
      </c>
      <c r="D107" s="172" t="s">
        <v>404</v>
      </c>
      <c r="E107" s="172" t="s">
        <v>405</v>
      </c>
    </row>
    <row r="108" spans="1:5" ht="15" customHeight="1">
      <c r="A108" s="173"/>
      <c r="B108" s="172" t="s">
        <v>45</v>
      </c>
      <c r="C108" s="172" t="s">
        <v>406</v>
      </c>
      <c r="D108" s="172" t="s">
        <v>407</v>
      </c>
      <c r="E108" s="172" t="s">
        <v>408</v>
      </c>
    </row>
    <row r="109" spans="1:5" ht="15" customHeight="1">
      <c r="A109" s="173"/>
      <c r="B109" s="172" t="s">
        <v>49</v>
      </c>
      <c r="C109" s="172" t="s">
        <v>409</v>
      </c>
      <c r="D109" s="172" t="s">
        <v>410</v>
      </c>
      <c r="E109" s="172" t="s">
        <v>411</v>
      </c>
    </row>
    <row r="110" spans="1:5" ht="15" customHeight="1">
      <c r="A110" s="173"/>
      <c r="B110" s="172" t="s">
        <v>53</v>
      </c>
      <c r="C110" s="172" t="s">
        <v>412</v>
      </c>
      <c r="D110" s="172" t="s">
        <v>413</v>
      </c>
      <c r="E110" s="172" t="s">
        <v>414</v>
      </c>
    </row>
    <row r="111" spans="1:5" ht="15" customHeight="1">
      <c r="A111" s="173"/>
      <c r="B111" s="172" t="s">
        <v>57</v>
      </c>
      <c r="C111" s="172" t="s">
        <v>415</v>
      </c>
      <c r="D111" s="172" t="s">
        <v>416</v>
      </c>
      <c r="E111" s="172" t="s">
        <v>417</v>
      </c>
    </row>
    <row r="112" spans="1:5" ht="15" customHeight="1">
      <c r="A112" s="173"/>
      <c r="B112" s="172" t="s">
        <v>61</v>
      </c>
      <c r="C112" s="172" t="s">
        <v>418</v>
      </c>
      <c r="D112" s="172" t="s">
        <v>419</v>
      </c>
      <c r="E112" s="172" t="s">
        <v>420</v>
      </c>
    </row>
    <row r="113" spans="1:5" ht="15" customHeight="1">
      <c r="A113" s="173"/>
      <c r="B113" s="172" t="s">
        <v>65</v>
      </c>
      <c r="C113" s="172" t="s">
        <v>421</v>
      </c>
      <c r="D113" s="172" t="s">
        <v>422</v>
      </c>
      <c r="E113" s="172" t="s">
        <v>423</v>
      </c>
    </row>
    <row r="114" spans="1:5" ht="15" customHeight="1">
      <c r="A114" s="173"/>
      <c r="B114" s="172" t="s">
        <v>69</v>
      </c>
      <c r="C114" s="172" t="s">
        <v>424</v>
      </c>
      <c r="D114" s="172" t="s">
        <v>425</v>
      </c>
      <c r="E114" s="172" t="s">
        <v>426</v>
      </c>
    </row>
    <row r="115" spans="1:5" ht="15" customHeight="1">
      <c r="A115" s="173"/>
      <c r="B115" s="172" t="s">
        <v>73</v>
      </c>
      <c r="C115" s="172" t="s">
        <v>427</v>
      </c>
      <c r="D115" s="172" t="s">
        <v>428</v>
      </c>
      <c r="E115" s="172" t="s">
        <v>429</v>
      </c>
    </row>
    <row r="116" spans="1:5" ht="15" customHeight="1">
      <c r="A116" s="173"/>
      <c r="B116" s="172" t="s">
        <v>77</v>
      </c>
      <c r="C116" s="172" t="s">
        <v>430</v>
      </c>
      <c r="D116" s="172" t="s">
        <v>431</v>
      </c>
      <c r="E116" s="172" t="s">
        <v>432</v>
      </c>
    </row>
    <row r="117" spans="1:5" ht="15" customHeight="1">
      <c r="A117" s="173"/>
      <c r="B117" s="172" t="s">
        <v>81</v>
      </c>
      <c r="C117" s="172" t="s">
        <v>433</v>
      </c>
      <c r="D117" s="172" t="s">
        <v>434</v>
      </c>
      <c r="E117" s="172" t="s">
        <v>435</v>
      </c>
    </row>
    <row r="118" spans="1:5" ht="15" customHeight="1">
      <c r="A118" s="173"/>
      <c r="B118" s="172" t="s">
        <v>85</v>
      </c>
      <c r="C118" s="172" t="s">
        <v>436</v>
      </c>
      <c r="D118" s="172" t="s">
        <v>437</v>
      </c>
      <c r="E118" s="172" t="s">
        <v>438</v>
      </c>
    </row>
    <row r="119" spans="1:5" ht="15" customHeight="1">
      <c r="A119" s="173"/>
      <c r="B119" s="172" t="s">
        <v>89</v>
      </c>
      <c r="C119" s="172" t="s">
        <v>439</v>
      </c>
      <c r="D119" s="172" t="s">
        <v>440</v>
      </c>
      <c r="E119" s="172" t="s">
        <v>441</v>
      </c>
    </row>
    <row r="120" spans="1:5" ht="15" customHeight="1">
      <c r="A120" s="173"/>
      <c r="B120" s="172" t="s">
        <v>93</v>
      </c>
      <c r="C120" s="172" t="s">
        <v>442</v>
      </c>
      <c r="D120" s="172" t="s">
        <v>443</v>
      </c>
      <c r="E120" s="172" t="s">
        <v>444</v>
      </c>
    </row>
    <row r="121" spans="1:5" ht="15" customHeight="1">
      <c r="A121" s="173"/>
      <c r="B121" s="172" t="s">
        <v>97</v>
      </c>
      <c r="C121" s="172" t="s">
        <v>445</v>
      </c>
      <c r="D121" s="172" t="s">
        <v>446</v>
      </c>
      <c r="E121" s="172" t="s">
        <v>447</v>
      </c>
    </row>
    <row r="122" spans="1:5" ht="15" customHeight="1">
      <c r="A122" s="173"/>
      <c r="B122" s="172" t="s">
        <v>101</v>
      </c>
      <c r="C122" s="172" t="s">
        <v>448</v>
      </c>
      <c r="D122" s="172" t="s">
        <v>449</v>
      </c>
      <c r="E122" s="172" t="s">
        <v>450</v>
      </c>
    </row>
    <row r="123" spans="1:5" ht="15" customHeight="1">
      <c r="A123" s="173"/>
      <c r="B123" s="172" t="s">
        <v>105</v>
      </c>
      <c r="C123" s="172" t="s">
        <v>451</v>
      </c>
      <c r="D123" s="172" t="s">
        <v>452</v>
      </c>
      <c r="E123" s="172" t="s">
        <v>453</v>
      </c>
    </row>
    <row r="124" spans="1:5" ht="15" customHeight="1">
      <c r="A124" s="173"/>
      <c r="B124" s="172" t="s">
        <v>109</v>
      </c>
      <c r="C124" s="172" t="s">
        <v>454</v>
      </c>
      <c r="D124" s="172" t="s">
        <v>455</v>
      </c>
      <c r="E124" s="172" t="s">
        <v>456</v>
      </c>
    </row>
    <row r="125" spans="1:5" ht="15" customHeight="1">
      <c r="A125" s="173"/>
      <c r="B125" s="172" t="s">
        <v>113</v>
      </c>
      <c r="C125" s="172" t="s">
        <v>457</v>
      </c>
      <c r="D125" s="172" t="s">
        <v>458</v>
      </c>
      <c r="E125" s="172" t="s">
        <v>459</v>
      </c>
    </row>
    <row r="126" spans="1:5" ht="15" customHeight="1">
      <c r="A126" s="173"/>
      <c r="B126" s="172" t="s">
        <v>117</v>
      </c>
      <c r="C126" s="172" t="s">
        <v>460</v>
      </c>
      <c r="D126" s="172" t="s">
        <v>461</v>
      </c>
      <c r="E126" s="172" t="s">
        <v>462</v>
      </c>
    </row>
    <row r="127" spans="1:5" ht="15" customHeight="1">
      <c r="A127" s="173"/>
      <c r="B127" s="172" t="s">
        <v>121</v>
      </c>
      <c r="C127" s="172" t="s">
        <v>463</v>
      </c>
      <c r="D127" s="172" t="s">
        <v>464</v>
      </c>
      <c r="E127" s="172" t="s">
        <v>465</v>
      </c>
    </row>
    <row r="128" spans="1:5" ht="15" customHeight="1">
      <c r="A128" s="173"/>
      <c r="B128" s="172" t="s">
        <v>125</v>
      </c>
      <c r="C128" s="172" t="s">
        <v>466</v>
      </c>
      <c r="D128" s="172" t="s">
        <v>467</v>
      </c>
      <c r="E128" s="172" t="s">
        <v>468</v>
      </c>
    </row>
    <row r="129" spans="1:5" ht="15" customHeight="1">
      <c r="A129" s="173"/>
      <c r="B129" s="172" t="s">
        <v>129</v>
      </c>
      <c r="C129" s="172" t="s">
        <v>469</v>
      </c>
      <c r="D129" s="172" t="s">
        <v>470</v>
      </c>
      <c r="E129" s="172" t="s">
        <v>471</v>
      </c>
    </row>
    <row r="130" spans="1:5" ht="15" customHeight="1">
      <c r="A130" s="173"/>
      <c r="B130" s="172" t="s">
        <v>133</v>
      </c>
      <c r="C130" s="172" t="s">
        <v>472</v>
      </c>
      <c r="D130" s="172" t="s">
        <v>473</v>
      </c>
      <c r="E130" s="172" t="s">
        <v>474</v>
      </c>
    </row>
    <row r="131" spans="1:5" ht="15" customHeight="1">
      <c r="A131" s="173"/>
      <c r="B131" s="172" t="s">
        <v>137</v>
      </c>
      <c r="C131" s="172" t="s">
        <v>475</v>
      </c>
      <c r="D131" s="172" t="s">
        <v>476</v>
      </c>
      <c r="E131" s="172" t="s">
        <v>477</v>
      </c>
    </row>
    <row r="132" spans="1:5" ht="15" customHeight="1">
      <c r="A132" s="173"/>
      <c r="B132" s="172" t="s">
        <v>141</v>
      </c>
      <c r="C132" s="172" t="s">
        <v>478</v>
      </c>
      <c r="D132" s="172" t="s">
        <v>479</v>
      </c>
      <c r="E132" s="172" t="s">
        <v>480</v>
      </c>
    </row>
    <row r="133" spans="1:5" ht="15" customHeight="1">
      <c r="A133" s="173"/>
      <c r="B133" s="172" t="s">
        <v>145</v>
      </c>
      <c r="C133" s="172" t="s">
        <v>481</v>
      </c>
      <c r="D133" s="172" t="s">
        <v>482</v>
      </c>
      <c r="E133" s="172" t="s">
        <v>483</v>
      </c>
    </row>
    <row r="134" spans="1:5" ht="15" customHeight="1">
      <c r="A134" s="173"/>
      <c r="B134" s="172" t="s">
        <v>149</v>
      </c>
      <c r="C134" s="172" t="s">
        <v>484</v>
      </c>
      <c r="D134" s="172" t="s">
        <v>485</v>
      </c>
      <c r="E134" s="172" t="s">
        <v>486</v>
      </c>
    </row>
    <row r="135" spans="1:5" ht="15" customHeight="1">
      <c r="A135" s="173"/>
      <c r="B135" s="172" t="s">
        <v>153</v>
      </c>
      <c r="C135" s="172" t="s">
        <v>487</v>
      </c>
      <c r="D135" s="172" t="s">
        <v>488</v>
      </c>
      <c r="E135" s="172" t="s">
        <v>489</v>
      </c>
    </row>
    <row r="136" spans="1:5" ht="15" customHeight="1">
      <c r="A136" s="173"/>
      <c r="B136" s="172" t="s">
        <v>157</v>
      </c>
      <c r="C136" s="172" t="s">
        <v>490</v>
      </c>
      <c r="D136" s="172" t="s">
        <v>491</v>
      </c>
      <c r="E136" s="172" t="s">
        <v>492</v>
      </c>
    </row>
    <row r="137" spans="1:5" ht="15" customHeight="1">
      <c r="A137" s="173"/>
      <c r="B137" s="172" t="s">
        <v>161</v>
      </c>
      <c r="C137" s="172" t="s">
        <v>493</v>
      </c>
      <c r="D137" s="172" t="s">
        <v>494</v>
      </c>
      <c r="E137" s="172" t="s">
        <v>495</v>
      </c>
    </row>
    <row r="138" spans="1:5" ht="15" customHeight="1">
      <c r="A138" s="173"/>
      <c r="B138" s="172" t="s">
        <v>165</v>
      </c>
      <c r="C138" s="172" t="s">
        <v>496</v>
      </c>
      <c r="D138" s="172" t="s">
        <v>497</v>
      </c>
      <c r="E138" s="172" t="s">
        <v>498</v>
      </c>
    </row>
    <row r="139" spans="1:5" ht="15" customHeight="1">
      <c r="A139" s="173"/>
      <c r="B139" s="172" t="s">
        <v>169</v>
      </c>
      <c r="C139" s="172" t="s">
        <v>499</v>
      </c>
      <c r="D139" s="172" t="s">
        <v>500</v>
      </c>
      <c r="E139" s="172" t="s">
        <v>501</v>
      </c>
    </row>
    <row r="140" spans="1:5" ht="15" customHeight="1">
      <c r="A140" s="173"/>
      <c r="B140" s="172" t="s">
        <v>173</v>
      </c>
      <c r="C140" s="172" t="s">
        <v>502</v>
      </c>
      <c r="D140" s="172" t="s">
        <v>503</v>
      </c>
      <c r="E140" s="172" t="s">
        <v>504</v>
      </c>
    </row>
    <row r="141" spans="1:5" ht="15" customHeight="1">
      <c r="A141" s="173"/>
      <c r="B141" s="172" t="s">
        <v>177</v>
      </c>
      <c r="C141" s="172" t="s">
        <v>505</v>
      </c>
      <c r="D141" s="172" t="s">
        <v>506</v>
      </c>
      <c r="E141" s="172" t="s">
        <v>507</v>
      </c>
    </row>
    <row r="142" spans="1:5" ht="15" customHeight="1">
      <c r="A142" s="173"/>
      <c r="B142" s="172" t="s">
        <v>181</v>
      </c>
      <c r="C142" s="172" t="s">
        <v>508</v>
      </c>
      <c r="D142" s="172" t="s">
        <v>509</v>
      </c>
      <c r="E142" s="172" t="s">
        <v>510</v>
      </c>
    </row>
    <row r="143" spans="1:5" ht="15" customHeight="1">
      <c r="A143" s="173"/>
      <c r="B143" s="172" t="s">
        <v>185</v>
      </c>
      <c r="C143" s="172" t="s">
        <v>511</v>
      </c>
      <c r="D143" s="172" t="s">
        <v>512</v>
      </c>
      <c r="E143" s="172" t="s">
        <v>513</v>
      </c>
    </row>
    <row r="144" spans="1:5" ht="15" customHeight="1">
      <c r="A144" s="173"/>
      <c r="B144" s="172" t="s">
        <v>189</v>
      </c>
      <c r="C144" s="172" t="s">
        <v>514</v>
      </c>
      <c r="D144" s="172" t="s">
        <v>515</v>
      </c>
      <c r="E144" s="172" t="s">
        <v>516</v>
      </c>
    </row>
    <row r="145" spans="1:5" ht="15" customHeight="1">
      <c r="A145" s="173"/>
      <c r="B145" s="172" t="s">
        <v>193</v>
      </c>
      <c r="C145" s="172" t="s">
        <v>517</v>
      </c>
      <c r="D145" s="172" t="s">
        <v>518</v>
      </c>
      <c r="E145" s="172" t="s">
        <v>519</v>
      </c>
    </row>
    <row r="146" spans="1:5" ht="15" customHeight="1">
      <c r="A146" s="173"/>
      <c r="B146" s="172" t="s">
        <v>197</v>
      </c>
      <c r="C146" s="172" t="s">
        <v>520</v>
      </c>
      <c r="D146" s="172" t="s">
        <v>521</v>
      </c>
      <c r="E146" s="172" t="s">
        <v>522</v>
      </c>
    </row>
    <row r="147" spans="1:5" ht="15" customHeight="1">
      <c r="A147" s="173"/>
      <c r="B147" s="172" t="s">
        <v>201</v>
      </c>
      <c r="C147" s="172" t="s">
        <v>523</v>
      </c>
      <c r="D147" s="172" t="s">
        <v>524</v>
      </c>
      <c r="E147" s="172" t="s">
        <v>525</v>
      </c>
    </row>
    <row r="148" spans="1:5" ht="15" customHeight="1">
      <c r="A148" s="173"/>
      <c r="B148" s="172" t="s">
        <v>205</v>
      </c>
      <c r="C148" s="172" t="s">
        <v>526</v>
      </c>
      <c r="D148" s="172" t="s">
        <v>527</v>
      </c>
      <c r="E148" s="172" t="s">
        <v>528</v>
      </c>
    </row>
    <row r="149" spans="1:5" ht="15" customHeight="1">
      <c r="A149" s="173"/>
      <c r="B149" s="172" t="s">
        <v>209</v>
      </c>
      <c r="C149" s="172" t="s">
        <v>529</v>
      </c>
      <c r="D149" s="172" t="s">
        <v>530</v>
      </c>
      <c r="E149" s="172" t="s">
        <v>531</v>
      </c>
    </row>
    <row r="150" spans="1:5" ht="15" customHeight="1">
      <c r="A150" s="173"/>
      <c r="B150" s="172" t="s">
        <v>213</v>
      </c>
      <c r="C150" s="172" t="s">
        <v>532</v>
      </c>
      <c r="D150" s="172" t="s">
        <v>533</v>
      </c>
      <c r="E150" s="172" t="s">
        <v>534</v>
      </c>
    </row>
    <row r="151" spans="1:5" ht="15" customHeight="1">
      <c r="A151" s="173"/>
      <c r="B151" s="172" t="s">
        <v>217</v>
      </c>
      <c r="C151" s="172" t="s">
        <v>535</v>
      </c>
      <c r="D151" s="172" t="s">
        <v>536</v>
      </c>
      <c r="E151" s="172" t="s">
        <v>537</v>
      </c>
    </row>
    <row r="152" spans="1:5" ht="15" customHeight="1">
      <c r="A152" s="173"/>
      <c r="B152" s="172" t="s">
        <v>221</v>
      </c>
      <c r="C152" s="172" t="s">
        <v>538</v>
      </c>
      <c r="D152" s="172" t="s">
        <v>539</v>
      </c>
      <c r="E152" s="172" t="s">
        <v>540</v>
      </c>
    </row>
    <row r="153" spans="1:5" ht="15" customHeight="1">
      <c r="A153" s="173"/>
      <c r="B153" s="172" t="s">
        <v>225</v>
      </c>
      <c r="C153" s="172" t="s">
        <v>541</v>
      </c>
      <c r="D153" s="172" t="s">
        <v>542</v>
      </c>
      <c r="E153" s="172" t="s">
        <v>543</v>
      </c>
    </row>
    <row r="154" spans="1:5" ht="15" customHeight="1">
      <c r="A154" s="173"/>
      <c r="B154" s="172" t="s">
        <v>229</v>
      </c>
      <c r="C154" s="172" t="s">
        <v>544</v>
      </c>
      <c r="D154" s="172" t="s">
        <v>545</v>
      </c>
      <c r="E154" s="172" t="s">
        <v>546</v>
      </c>
    </row>
    <row r="155" spans="1:5" ht="15" customHeight="1">
      <c r="A155" s="173"/>
      <c r="B155" s="172" t="s">
        <v>233</v>
      </c>
      <c r="C155" s="172" t="s">
        <v>547</v>
      </c>
      <c r="D155" s="172" t="s">
        <v>548</v>
      </c>
      <c r="E155" s="172" t="s">
        <v>549</v>
      </c>
    </row>
    <row r="156" spans="1:5" ht="15" customHeight="1">
      <c r="A156" s="173"/>
      <c r="B156" s="172" t="s">
        <v>237</v>
      </c>
      <c r="C156" s="172" t="s">
        <v>550</v>
      </c>
      <c r="D156" s="172" t="s">
        <v>551</v>
      </c>
      <c r="E156" s="172" t="s">
        <v>552</v>
      </c>
    </row>
    <row r="157" spans="1:5" ht="15" customHeight="1">
      <c r="A157" s="173"/>
      <c r="B157" s="172" t="s">
        <v>241</v>
      </c>
      <c r="C157" s="172" t="s">
        <v>553</v>
      </c>
      <c r="D157" s="172" t="s">
        <v>554</v>
      </c>
      <c r="E157" s="172" t="s">
        <v>555</v>
      </c>
    </row>
    <row r="158" spans="1:5" ht="15" customHeight="1">
      <c r="A158" s="173"/>
      <c r="B158" s="172" t="s">
        <v>245</v>
      </c>
      <c r="C158" s="172" t="s">
        <v>556</v>
      </c>
      <c r="D158" s="172" t="s">
        <v>557</v>
      </c>
      <c r="E158" s="172" t="s">
        <v>558</v>
      </c>
    </row>
    <row r="159" spans="1:5" ht="15" customHeight="1">
      <c r="A159" s="173"/>
      <c r="B159" s="172" t="s">
        <v>249</v>
      </c>
      <c r="C159" s="172" t="s">
        <v>559</v>
      </c>
      <c r="D159" s="172" t="s">
        <v>560</v>
      </c>
      <c r="E159" s="172" t="s">
        <v>561</v>
      </c>
    </row>
    <row r="160" spans="1:5" ht="15" customHeight="1">
      <c r="A160" s="173"/>
      <c r="B160" s="172" t="s">
        <v>253</v>
      </c>
      <c r="C160" s="172" t="s">
        <v>562</v>
      </c>
      <c r="D160" s="172" t="s">
        <v>563</v>
      </c>
      <c r="E160" s="172" t="s">
        <v>564</v>
      </c>
    </row>
    <row r="161" spans="1:5" ht="15" customHeight="1">
      <c r="A161" s="173"/>
      <c r="B161" s="172" t="s">
        <v>257</v>
      </c>
      <c r="C161" s="172" t="s">
        <v>565</v>
      </c>
      <c r="D161" s="172" t="s">
        <v>566</v>
      </c>
      <c r="E161" s="172" t="s">
        <v>567</v>
      </c>
    </row>
    <row r="162" spans="1:5" ht="15" customHeight="1">
      <c r="A162" s="173"/>
      <c r="B162" s="172" t="s">
        <v>261</v>
      </c>
      <c r="C162" s="172" t="s">
        <v>568</v>
      </c>
      <c r="D162" s="172" t="s">
        <v>569</v>
      </c>
      <c r="E162" s="172" t="s">
        <v>570</v>
      </c>
    </row>
    <row r="163" spans="1:5" ht="15" customHeight="1">
      <c r="A163" s="173"/>
      <c r="B163" s="172" t="s">
        <v>265</v>
      </c>
      <c r="C163" s="172" t="s">
        <v>571</v>
      </c>
      <c r="D163" s="172" t="s">
        <v>572</v>
      </c>
      <c r="E163" s="172" t="s">
        <v>573</v>
      </c>
    </row>
    <row r="164" spans="1:5" ht="15" customHeight="1">
      <c r="A164" s="173"/>
      <c r="B164" s="172" t="s">
        <v>269</v>
      </c>
      <c r="C164" s="172" t="s">
        <v>574</v>
      </c>
      <c r="D164" s="172" t="s">
        <v>575</v>
      </c>
      <c r="E164" s="172" t="s">
        <v>576</v>
      </c>
    </row>
    <row r="165" spans="1:5" ht="15" customHeight="1">
      <c r="A165" s="173"/>
      <c r="B165" s="172" t="s">
        <v>273</v>
      </c>
      <c r="C165" s="172" t="s">
        <v>577</v>
      </c>
      <c r="D165" s="172" t="s">
        <v>578</v>
      </c>
      <c r="E165" s="172" t="s">
        <v>579</v>
      </c>
    </row>
    <row r="166" spans="1:5" ht="15" customHeight="1">
      <c r="A166" s="173"/>
      <c r="B166" s="172" t="s">
        <v>277</v>
      </c>
      <c r="C166" s="172" t="s">
        <v>580</v>
      </c>
      <c r="D166" s="172" t="s">
        <v>581</v>
      </c>
      <c r="E166" s="172" t="s">
        <v>582</v>
      </c>
    </row>
    <row r="167" spans="1:5" ht="15" customHeight="1">
      <c r="A167" s="173"/>
      <c r="B167" s="172" t="s">
        <v>281</v>
      </c>
      <c r="C167" s="172" t="s">
        <v>583</v>
      </c>
      <c r="D167" s="172" t="s">
        <v>584</v>
      </c>
      <c r="E167" s="172" t="s">
        <v>585</v>
      </c>
    </row>
    <row r="168" spans="1:5" ht="15" customHeight="1">
      <c r="A168" s="173"/>
      <c r="B168" s="172" t="s">
        <v>285</v>
      </c>
      <c r="C168" s="172" t="s">
        <v>586</v>
      </c>
      <c r="D168" s="172" t="s">
        <v>587</v>
      </c>
      <c r="E168" s="172" t="s">
        <v>588</v>
      </c>
    </row>
    <row r="169" spans="1:5" ht="15" customHeight="1">
      <c r="A169" s="173"/>
      <c r="B169" s="172" t="s">
        <v>289</v>
      </c>
      <c r="C169" s="172" t="s">
        <v>589</v>
      </c>
      <c r="D169" s="172" t="s">
        <v>590</v>
      </c>
      <c r="E169" s="172" t="s">
        <v>591</v>
      </c>
    </row>
    <row r="170" spans="1:5" ht="15" customHeight="1">
      <c r="A170" s="173"/>
      <c r="B170" s="172" t="s">
        <v>293</v>
      </c>
      <c r="C170" s="172" t="s">
        <v>592</v>
      </c>
      <c r="D170" s="172" t="s">
        <v>593</v>
      </c>
      <c r="E170" s="172" t="s">
        <v>594</v>
      </c>
    </row>
    <row r="171" spans="1:5" ht="15" customHeight="1">
      <c r="A171" s="173"/>
      <c r="B171" s="172" t="s">
        <v>297</v>
      </c>
      <c r="C171" s="172" t="s">
        <v>595</v>
      </c>
      <c r="D171" s="172" t="s">
        <v>596</v>
      </c>
      <c r="E171" s="172" t="s">
        <v>597</v>
      </c>
    </row>
    <row r="172" spans="1:5" ht="15" customHeight="1">
      <c r="A172" s="173"/>
      <c r="B172" s="172" t="s">
        <v>301</v>
      </c>
      <c r="C172" s="172" t="s">
        <v>598</v>
      </c>
      <c r="D172" s="172" t="s">
        <v>599</v>
      </c>
      <c r="E172" s="172" t="s">
        <v>600</v>
      </c>
    </row>
    <row r="173" spans="1:5" ht="15" customHeight="1">
      <c r="A173" s="173"/>
      <c r="B173" s="172" t="s">
        <v>305</v>
      </c>
      <c r="C173" s="172" t="s">
        <v>601</v>
      </c>
      <c r="D173" s="172" t="s">
        <v>602</v>
      </c>
      <c r="E173" s="172" t="s">
        <v>603</v>
      </c>
    </row>
    <row r="174" spans="1:5" ht="15" customHeight="1">
      <c r="A174" s="173"/>
      <c r="B174" s="172" t="s">
        <v>309</v>
      </c>
      <c r="C174" s="172" t="s">
        <v>604</v>
      </c>
      <c r="D174" s="172" t="s">
        <v>605</v>
      </c>
      <c r="E174" s="172" t="s">
        <v>606</v>
      </c>
    </row>
    <row r="175" spans="1:5" ht="15" customHeight="1">
      <c r="A175" s="173"/>
      <c r="B175" s="172" t="s">
        <v>313</v>
      </c>
      <c r="C175" s="172" t="s">
        <v>607</v>
      </c>
      <c r="D175" s="172" t="s">
        <v>608</v>
      </c>
      <c r="E175" s="172" t="s">
        <v>609</v>
      </c>
    </row>
    <row r="176" spans="1:5" ht="15" customHeight="1">
      <c r="A176" s="173"/>
      <c r="B176" s="172" t="s">
        <v>317</v>
      </c>
      <c r="C176" s="172" t="s">
        <v>610</v>
      </c>
      <c r="D176" s="172" t="s">
        <v>611</v>
      </c>
      <c r="E176" s="172" t="s">
        <v>612</v>
      </c>
    </row>
    <row r="177" spans="1:5" ht="15" customHeight="1">
      <c r="A177" s="173"/>
      <c r="B177" s="172" t="s">
        <v>321</v>
      </c>
      <c r="C177" s="172" t="s">
        <v>613</v>
      </c>
      <c r="D177" s="172" t="s">
        <v>614</v>
      </c>
      <c r="E177" s="172" t="s">
        <v>615</v>
      </c>
    </row>
    <row r="178" spans="1:5" ht="15" customHeight="1">
      <c r="A178" s="173"/>
      <c r="B178" s="172" t="s">
        <v>325</v>
      </c>
      <c r="C178" s="172" t="s">
        <v>616</v>
      </c>
      <c r="D178" s="172" t="s">
        <v>617</v>
      </c>
      <c r="E178" s="172" t="s">
        <v>618</v>
      </c>
    </row>
    <row r="179" spans="1:5" ht="15" customHeight="1">
      <c r="A179" s="173"/>
      <c r="B179" s="172" t="s">
        <v>329</v>
      </c>
      <c r="C179" s="172" t="s">
        <v>619</v>
      </c>
      <c r="D179" s="172" t="s">
        <v>620</v>
      </c>
      <c r="E179" s="172" t="s">
        <v>621</v>
      </c>
    </row>
    <row r="180" spans="1:5" ht="15" customHeight="1">
      <c r="A180" s="173"/>
      <c r="B180" s="172" t="s">
        <v>333</v>
      </c>
      <c r="C180" s="172" t="s">
        <v>622</v>
      </c>
      <c r="D180" s="172" t="s">
        <v>623</v>
      </c>
      <c r="E180" s="172" t="s">
        <v>624</v>
      </c>
    </row>
    <row r="181" spans="1:5" ht="15" customHeight="1">
      <c r="A181" s="173"/>
      <c r="B181" s="172" t="s">
        <v>337</v>
      </c>
      <c r="C181" s="172" t="s">
        <v>625</v>
      </c>
      <c r="D181" s="172" t="s">
        <v>626</v>
      </c>
      <c r="E181" s="172" t="s">
        <v>627</v>
      </c>
    </row>
    <row r="182" spans="1:5" ht="15" customHeight="1">
      <c r="A182" s="173"/>
      <c r="B182" s="172" t="s">
        <v>341</v>
      </c>
      <c r="C182" s="172" t="s">
        <v>628</v>
      </c>
      <c r="D182" s="172" t="s">
        <v>629</v>
      </c>
      <c r="E182" s="172" t="s">
        <v>630</v>
      </c>
    </row>
    <row r="183" spans="1:5" ht="15" customHeight="1">
      <c r="A183" s="173"/>
      <c r="B183" s="172" t="s">
        <v>345</v>
      </c>
      <c r="C183" s="172" t="s">
        <v>346</v>
      </c>
      <c r="D183" s="172" t="s">
        <v>346</v>
      </c>
      <c r="E183" s="172" t="s">
        <v>346</v>
      </c>
    </row>
    <row r="184" spans="1:5" ht="15" customHeight="1">
      <c r="A184" s="173"/>
      <c r="B184" s="172" t="s">
        <v>347</v>
      </c>
      <c r="C184" s="172" t="s">
        <v>346</v>
      </c>
      <c r="D184" s="172" t="s">
        <v>346</v>
      </c>
      <c r="E184" s="172" t="s">
        <v>346</v>
      </c>
    </row>
    <row r="185" spans="1:5" ht="15" customHeight="1">
      <c r="A185" s="173"/>
      <c r="B185" s="172" t="s">
        <v>348</v>
      </c>
      <c r="C185" s="172" t="s">
        <v>349</v>
      </c>
      <c r="D185" s="172" t="s">
        <v>350</v>
      </c>
      <c r="E185" s="172" t="s">
        <v>351</v>
      </c>
    </row>
    <row r="186" spans="1:5" ht="15" customHeight="1">
      <c r="A186" s="173"/>
      <c r="B186" s="172" t="s">
        <v>352</v>
      </c>
      <c r="C186" s="172" t="s">
        <v>353</v>
      </c>
      <c r="D186" s="172" t="s">
        <v>354</v>
      </c>
      <c r="E186" s="172" t="s">
        <v>355</v>
      </c>
    </row>
    <row r="187" spans="1:5" ht="15" customHeight="1">
      <c r="A187" s="173"/>
      <c r="B187" s="172" t="s">
        <v>356</v>
      </c>
      <c r="C187" s="172" t="s">
        <v>357</v>
      </c>
      <c r="D187" s="172" t="s">
        <v>358</v>
      </c>
      <c r="E187" s="172" t="s">
        <v>359</v>
      </c>
    </row>
    <row r="188" spans="1:5" ht="15" customHeight="1">
      <c r="A188" s="173"/>
      <c r="B188" s="172" t="s">
        <v>360</v>
      </c>
      <c r="C188" s="172" t="s">
        <v>361</v>
      </c>
      <c r="D188" s="172" t="s">
        <v>362</v>
      </c>
      <c r="E188" s="172" t="s">
        <v>363</v>
      </c>
    </row>
    <row r="189" spans="1:5" ht="15" customHeight="1">
      <c r="A189" s="173"/>
      <c r="B189" s="172" t="s">
        <v>364</v>
      </c>
      <c r="C189" s="172" t="s">
        <v>365</v>
      </c>
      <c r="D189" s="172" t="s">
        <v>366</v>
      </c>
      <c r="E189" s="172" t="s">
        <v>367</v>
      </c>
    </row>
    <row r="190" spans="1:5" ht="15" customHeight="1">
      <c r="A190" s="173"/>
      <c r="B190" s="172" t="s">
        <v>368</v>
      </c>
      <c r="C190" s="172" t="s">
        <v>369</v>
      </c>
      <c r="D190" s="172" t="s">
        <v>370</v>
      </c>
      <c r="E190" s="172" t="s">
        <v>371</v>
      </c>
    </row>
    <row r="191" spans="1:5" ht="15" customHeight="1">
      <c r="A191" s="173"/>
      <c r="B191" s="172" t="s">
        <v>372</v>
      </c>
      <c r="C191" s="172" t="s">
        <v>373</v>
      </c>
      <c r="D191" s="172" t="s">
        <v>373</v>
      </c>
      <c r="E191" s="172" t="s">
        <v>373</v>
      </c>
    </row>
    <row r="192" spans="1:5" ht="15" customHeight="1">
      <c r="A192" s="173"/>
      <c r="B192" s="172" t="s">
        <v>374</v>
      </c>
      <c r="C192" s="172" t="s">
        <v>373</v>
      </c>
      <c r="D192" s="172" t="s">
        <v>373</v>
      </c>
      <c r="E192" s="172" t="s">
        <v>373</v>
      </c>
    </row>
    <row r="193" spans="1:5" ht="15" customHeight="1">
      <c r="A193" s="173"/>
      <c r="B193" s="172" t="s">
        <v>375</v>
      </c>
      <c r="C193" s="172" t="s">
        <v>376</v>
      </c>
      <c r="D193" s="172" t="s">
        <v>376</v>
      </c>
      <c r="E193" s="172" t="s">
        <v>376</v>
      </c>
    </row>
    <row r="194" spans="1:5" ht="15" customHeight="1">
      <c r="A194" s="174"/>
      <c r="B194" s="172" t="s">
        <v>377</v>
      </c>
      <c r="C194" s="172" t="s">
        <v>376</v>
      </c>
      <c r="D194" s="172" t="s">
        <v>376</v>
      </c>
      <c r="E194" s="172"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4"/>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122"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3"/>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29" t="s">
        <v>634</v>
      </c>
      <c r="O2" s="29" t="s">
        <v>646</v>
      </c>
      <c r="P2" s="164"/>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NM_000546</v>
      </c>
      <c r="C3" s="151" t="s">
        <v>9</v>
      </c>
      <c r="D3" s="152"/>
      <c r="E3" s="152"/>
      <c r="F3" s="152"/>
      <c r="G3" s="152"/>
      <c r="H3" s="152"/>
      <c r="I3" s="152"/>
      <c r="J3" s="152"/>
      <c r="K3" s="152"/>
      <c r="L3" s="152"/>
      <c r="M3" s="152"/>
      <c r="N3" s="156" t="e">
        <f>AVERAGE(Calculations!D4:M4)</f>
        <v>#DIV/0!</v>
      </c>
      <c r="O3" s="156" t="e">
        <f>STDEV(Calculations!D4:M4)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6" t="e">
        <f>AVERAGE(Calculations!D5:M5)</f>
        <v>#DIV/0!</v>
      </c>
      <c r="O4" s="156" t="e">
        <f>STDEV(Calculations!D5:M5)</f>
        <v>#DIV/0!</v>
      </c>
      <c r="P4" s="165"/>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6" t="e">
        <f>AVERAGE(Calculations!D6:M6)</f>
        <v>#DIV/0!</v>
      </c>
      <c r="O5" s="156" t="e">
        <f>STDEV(Calculations!D6:M6)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6" t="e">
        <f>AVERAGE(Calculations!D7:M7)</f>
        <v>#DIV/0!</v>
      </c>
      <c r="O6" s="156" t="e">
        <f>STDEV(Calculations!D7:M7)</f>
        <v>#DIV/0!</v>
      </c>
      <c r="P6" s="165"/>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6" t="e">
        <f>AVERAGE(Calculations!D8:M8)</f>
        <v>#DIV/0!</v>
      </c>
      <c r="O7" s="156" t="e">
        <f>STDEV(Calculations!D8:M8)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6" t="e">
        <f>AVERAGE(Calculations!D9:M9)</f>
        <v>#DIV/0!</v>
      </c>
      <c r="O8" s="156" t="e">
        <f>STDEV(Calculations!D9:M9)</f>
        <v>#DIV/0!</v>
      </c>
      <c r="P8" s="165"/>
      <c r="Q8" s="157" t="s">
        <v>647</v>
      </c>
      <c r="R8" s="158" t="str">
        <f aca="true" t="shared" si="6" ref="R8:AA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aca="true" t="shared" si="7" ref="AB8:AB11">AVERAGE(R8:AA8)</f>
        <v>#DIV/0!</v>
      </c>
      <c r="AC8" s="162" t="e">
        <f aca="true" t="shared" si="8" ref="AC8:AC11">STDEV(R8:AA8)</f>
        <v>#DIV/0!</v>
      </c>
    </row>
    <row r="9" spans="1:29" ht="12.75">
      <c r="A9" s="92"/>
      <c r="B9" s="37" t="str">
        <f>IF('Gene Table'!D9="","",'Gene Table'!D9)</f>
        <v>NM_000015</v>
      </c>
      <c r="C9" s="151" t="s">
        <v>33</v>
      </c>
      <c r="D9" s="152"/>
      <c r="E9" s="152"/>
      <c r="F9" s="152"/>
      <c r="G9" s="152"/>
      <c r="H9" s="152"/>
      <c r="I9" s="152"/>
      <c r="J9" s="152"/>
      <c r="K9" s="152"/>
      <c r="L9" s="152"/>
      <c r="M9" s="152"/>
      <c r="N9" s="156" t="e">
        <f>AVERAGE(Calculations!D10:M10)</f>
        <v>#DIV/0!</v>
      </c>
      <c r="O9" s="156" t="e">
        <f>STDEV(Calculations!D10:M10)</f>
        <v>#DIV/0!</v>
      </c>
      <c r="Q9" s="157" t="s">
        <v>648</v>
      </c>
      <c r="R9" s="158" t="str">
        <f aca="true" t="shared" si="9" ref="R9:AA9">IF(R4="","",R4/SUM(R$3:R$6))</f>
        <v/>
      </c>
      <c r="S9" s="158" t="str">
        <f t="shared" si="9"/>
        <v/>
      </c>
      <c r="T9" s="158" t="str">
        <f t="shared" si="9"/>
        <v/>
      </c>
      <c r="U9" s="158" t="str">
        <f t="shared" si="9"/>
        <v/>
      </c>
      <c r="V9" s="158" t="str">
        <f t="shared" si="9"/>
        <v/>
      </c>
      <c r="W9" s="158" t="str">
        <f t="shared" si="9"/>
        <v/>
      </c>
      <c r="X9" s="158" t="str">
        <f t="shared" si="9"/>
        <v/>
      </c>
      <c r="Y9" s="158" t="str">
        <f t="shared" si="9"/>
        <v/>
      </c>
      <c r="Z9" s="158" t="str">
        <f t="shared" si="9"/>
        <v/>
      </c>
      <c r="AA9" s="161" t="str">
        <f t="shared" si="9"/>
        <v/>
      </c>
      <c r="AB9" s="162" t="e">
        <f t="shared" si="7"/>
        <v>#DIV/0!</v>
      </c>
      <c r="AC9" s="162" t="e">
        <f t="shared" si="8"/>
        <v>#DIV/0!</v>
      </c>
    </row>
    <row r="10" spans="1:29" ht="12.75">
      <c r="A10" s="92"/>
      <c r="B10" s="37" t="str">
        <f>IF('Gene Table'!D10="","",'Gene Table'!D10)</f>
        <v>NM_006297</v>
      </c>
      <c r="C10" s="151" t="s">
        <v>37</v>
      </c>
      <c r="D10" s="152"/>
      <c r="E10" s="152"/>
      <c r="F10" s="152"/>
      <c r="G10" s="152"/>
      <c r="H10" s="152"/>
      <c r="I10" s="152"/>
      <c r="J10" s="152"/>
      <c r="K10" s="152"/>
      <c r="L10" s="152"/>
      <c r="M10" s="152"/>
      <c r="N10" s="156" t="e">
        <f>AVERAGE(Calculations!D11:M11)</f>
        <v>#DIV/0!</v>
      </c>
      <c r="O10" s="156" t="e">
        <f>STDEV(Calculations!D11:M11)</f>
        <v>#DIV/0!</v>
      </c>
      <c r="P10" s="165"/>
      <c r="Q10" s="157" t="s">
        <v>649</v>
      </c>
      <c r="R10" s="158" t="str">
        <f aca="true" t="shared" si="10" ref="R10:AA10">IF(R5="","",R5/SUM(R$3:R$6))</f>
        <v/>
      </c>
      <c r="S10" s="158" t="str">
        <f t="shared" si="10"/>
        <v/>
      </c>
      <c r="T10" s="158" t="str">
        <f t="shared" si="10"/>
        <v/>
      </c>
      <c r="U10" s="158" t="str">
        <f t="shared" si="10"/>
        <v/>
      </c>
      <c r="V10" s="158" t="str">
        <f t="shared" si="10"/>
        <v/>
      </c>
      <c r="W10" s="158" t="str">
        <f t="shared" si="10"/>
        <v/>
      </c>
      <c r="X10" s="158" t="str">
        <f t="shared" si="10"/>
        <v/>
      </c>
      <c r="Y10" s="158" t="str">
        <f t="shared" si="10"/>
        <v/>
      </c>
      <c r="Z10" s="158" t="str">
        <f t="shared" si="10"/>
        <v/>
      </c>
      <c r="AA10" s="161" t="str">
        <f t="shared" si="10"/>
        <v/>
      </c>
      <c r="AB10" s="162" t="e">
        <f t="shared" si="7"/>
        <v>#DIV/0!</v>
      </c>
      <c r="AC10" s="162" t="e">
        <f t="shared" si="8"/>
        <v>#DIV/0!</v>
      </c>
    </row>
    <row r="11" spans="1:29" ht="12.75">
      <c r="A11" s="92"/>
      <c r="B11" s="37" t="str">
        <f>IF('Gene Table'!D11="","",'Gene Table'!D11)</f>
        <v>NM_000660</v>
      </c>
      <c r="C11" s="151" t="s">
        <v>41</v>
      </c>
      <c r="D11" s="152"/>
      <c r="E11" s="152"/>
      <c r="F11" s="152"/>
      <c r="G11" s="152"/>
      <c r="H11" s="152"/>
      <c r="I11" s="152"/>
      <c r="J11" s="152"/>
      <c r="K11" s="152"/>
      <c r="L11" s="152"/>
      <c r="M11" s="152"/>
      <c r="N11" s="156" t="e">
        <f>AVERAGE(Calculations!D12:M12)</f>
        <v>#DIV/0!</v>
      </c>
      <c r="O11" s="156" t="e">
        <f>STDEV(Calculations!D12:M12)</f>
        <v>#DIV/0!</v>
      </c>
      <c r="Q11" s="157" t="s">
        <v>650</v>
      </c>
      <c r="R11" s="158" t="str">
        <f aca="true" t="shared" si="11" ref="R11:AA11">IF(R6="","",R6/SUM(R$3:R$6))</f>
        <v/>
      </c>
      <c r="S11" s="158" t="str">
        <f t="shared" si="11"/>
        <v/>
      </c>
      <c r="T11" s="158" t="str">
        <f t="shared" si="11"/>
        <v/>
      </c>
      <c r="U11" s="158" t="str">
        <f t="shared" si="11"/>
        <v/>
      </c>
      <c r="V11" s="158" t="str">
        <f t="shared" si="11"/>
        <v/>
      </c>
      <c r="W11" s="158" t="str">
        <f t="shared" si="11"/>
        <v/>
      </c>
      <c r="X11" s="158" t="str">
        <f t="shared" si="11"/>
        <v/>
      </c>
      <c r="Y11" s="158" t="str">
        <f t="shared" si="11"/>
        <v/>
      </c>
      <c r="Z11" s="158" t="str">
        <f t="shared" si="11"/>
        <v/>
      </c>
      <c r="AA11" s="161" t="str">
        <f t="shared" si="11"/>
        <v/>
      </c>
      <c r="AB11" s="162" t="e">
        <f t="shared" si="7"/>
        <v>#DIV/0!</v>
      </c>
      <c r="AC11" s="162" t="e">
        <f t="shared" si="8"/>
        <v>#DIV/0!</v>
      </c>
    </row>
    <row r="12" spans="1:16" ht="12.75">
      <c r="A12" s="92"/>
      <c r="B12" s="37" t="str">
        <f>IF('Gene Table'!D12="","",'Gene Table'!D12)</f>
        <v>NM_019077</v>
      </c>
      <c r="C12" s="151" t="s">
        <v>45</v>
      </c>
      <c r="D12" s="152"/>
      <c r="E12" s="152"/>
      <c r="F12" s="152"/>
      <c r="G12" s="152"/>
      <c r="H12" s="152"/>
      <c r="I12" s="152"/>
      <c r="J12" s="152"/>
      <c r="K12" s="152"/>
      <c r="L12" s="152"/>
      <c r="M12" s="152"/>
      <c r="N12" s="156" t="e">
        <f>AVERAGE(Calculations!D13:M13)</f>
        <v>#DIV/0!</v>
      </c>
      <c r="O12" s="156" t="e">
        <f>STDEV(Calculations!D13:M13)</f>
        <v>#DIV/0!</v>
      </c>
      <c r="P12" s="165"/>
    </row>
    <row r="13" spans="1:15" ht="12.75">
      <c r="A13" s="92"/>
      <c r="B13" s="37" t="str">
        <f>IF('Gene Table'!D13="","",'Gene Table'!D13)</f>
        <v>NM_000773</v>
      </c>
      <c r="C13" s="151" t="s">
        <v>49</v>
      </c>
      <c r="D13" s="152"/>
      <c r="E13" s="152"/>
      <c r="F13" s="152"/>
      <c r="G13" s="152"/>
      <c r="H13" s="152"/>
      <c r="I13" s="152"/>
      <c r="J13" s="152"/>
      <c r="K13" s="152"/>
      <c r="L13" s="152"/>
      <c r="M13" s="152"/>
      <c r="N13" s="156" t="e">
        <f>AVERAGE(Calculations!D14:M14)</f>
        <v>#DIV/0!</v>
      </c>
      <c r="O13" s="156" t="e">
        <f>STDEV(Calculations!D14:M14)</f>
        <v>#DIV/0!</v>
      </c>
    </row>
    <row r="14" spans="1:16" ht="12.75">
      <c r="A14" s="92"/>
      <c r="B14" s="37" t="str">
        <f>IF('Gene Table'!D14="","",'Gene Table'!D14)</f>
        <v>NM_000499</v>
      </c>
      <c r="C14" s="151" t="s">
        <v>53</v>
      </c>
      <c r="D14" s="152"/>
      <c r="E14" s="152"/>
      <c r="F14" s="152"/>
      <c r="G14" s="152"/>
      <c r="H14" s="152"/>
      <c r="I14" s="152"/>
      <c r="J14" s="152"/>
      <c r="K14" s="152"/>
      <c r="L14" s="152"/>
      <c r="M14" s="152"/>
      <c r="N14" s="156" t="e">
        <f>AVERAGE(Calculations!D15:M15)</f>
        <v>#DIV/0!</v>
      </c>
      <c r="O14" s="156" t="e">
        <f>STDEV(Calculations!D15:M15)</f>
        <v>#DIV/0!</v>
      </c>
      <c r="P14" s="165"/>
    </row>
    <row r="15" spans="1:15" ht="12.75">
      <c r="A15" s="92"/>
      <c r="B15" s="37" t="str">
        <f>IF('Gene Table'!D15="","",'Gene Table'!D15)</f>
        <v>BC008403</v>
      </c>
      <c r="C15" s="151" t="s">
        <v>57</v>
      </c>
      <c r="D15" s="152"/>
      <c r="E15" s="152"/>
      <c r="F15" s="152"/>
      <c r="G15" s="152"/>
      <c r="H15" s="152"/>
      <c r="I15" s="152"/>
      <c r="J15" s="152"/>
      <c r="K15" s="152"/>
      <c r="L15" s="152"/>
      <c r="M15" s="152"/>
      <c r="N15" s="156" t="e">
        <f>AVERAGE(Calculations!D16:M16)</f>
        <v>#DIV/0!</v>
      </c>
      <c r="O15" s="156" t="e">
        <f>STDEV(Calculations!D16:M16)</f>
        <v>#DIV/0!</v>
      </c>
    </row>
    <row r="16" spans="1:16" ht="12.75">
      <c r="A16" s="92"/>
      <c r="B16" s="37" t="str">
        <f>IF('Gene Table'!D16="","",'Gene Table'!D16)</f>
        <v>NM_000600</v>
      </c>
      <c r="C16" s="151" t="s">
        <v>61</v>
      </c>
      <c r="D16" s="152"/>
      <c r="E16" s="152"/>
      <c r="F16" s="152"/>
      <c r="G16" s="152"/>
      <c r="H16" s="152"/>
      <c r="I16" s="152"/>
      <c r="J16" s="152"/>
      <c r="K16" s="152"/>
      <c r="L16" s="152"/>
      <c r="M16" s="152"/>
      <c r="N16" s="156" t="e">
        <f>AVERAGE(Calculations!D17:M17)</f>
        <v>#DIV/0!</v>
      </c>
      <c r="O16" s="156" t="e">
        <f>STDEV(Calculations!D17:M17)</f>
        <v>#DIV/0!</v>
      </c>
      <c r="P16" s="165"/>
    </row>
    <row r="17" spans="1:15" ht="12.75">
      <c r="A17" s="92"/>
      <c r="B17" s="37" t="str">
        <f>IF('Gene Table'!D17="","",'Gene Table'!D17)</f>
        <v>NM_004994</v>
      </c>
      <c r="C17" s="151" t="s">
        <v>65</v>
      </c>
      <c r="D17" s="152"/>
      <c r="E17" s="152"/>
      <c r="F17" s="152"/>
      <c r="G17" s="152"/>
      <c r="H17" s="152"/>
      <c r="I17" s="152"/>
      <c r="J17" s="152"/>
      <c r="K17" s="152"/>
      <c r="L17" s="152"/>
      <c r="M17" s="152"/>
      <c r="N17" s="156" t="e">
        <f>AVERAGE(Calculations!D18:M18)</f>
        <v>#DIV/0!</v>
      </c>
      <c r="O17" s="156" t="e">
        <f>STDEV(Calculations!D18:M18)</f>
        <v>#DIV/0!</v>
      </c>
    </row>
    <row r="18" spans="1:16" ht="12.75">
      <c r="A18" s="92"/>
      <c r="B18" s="37" t="str">
        <f>IF('Gene Table'!D18="","",'Gene Table'!D18)</f>
        <v>NM_002392</v>
      </c>
      <c r="C18" s="151" t="s">
        <v>69</v>
      </c>
      <c r="D18" s="152"/>
      <c r="E18" s="152"/>
      <c r="F18" s="152"/>
      <c r="G18" s="152"/>
      <c r="H18" s="152"/>
      <c r="I18" s="152"/>
      <c r="J18" s="152"/>
      <c r="K18" s="152"/>
      <c r="L18" s="152"/>
      <c r="M18" s="152"/>
      <c r="N18" s="156" t="e">
        <f>AVERAGE(Calculations!D19:M19)</f>
        <v>#DIV/0!</v>
      </c>
      <c r="O18" s="156" t="e">
        <f>STDEV(Calculations!D19:M19)</f>
        <v>#DIV/0!</v>
      </c>
      <c r="P18" s="165"/>
    </row>
    <row r="19" spans="1:15" ht="12.75">
      <c r="A19" s="92"/>
      <c r="B19" s="37" t="str">
        <f>IF('Gene Table'!D19="","",'Gene Table'!D19)</f>
        <v>NM_001562</v>
      </c>
      <c r="C19" s="151" t="s">
        <v>73</v>
      </c>
      <c r="D19" s="152"/>
      <c r="E19" s="152"/>
      <c r="F19" s="152"/>
      <c r="G19" s="152"/>
      <c r="H19" s="152"/>
      <c r="I19" s="152"/>
      <c r="J19" s="152"/>
      <c r="K19" s="152"/>
      <c r="L19" s="152"/>
      <c r="M19" s="152"/>
      <c r="N19" s="156" t="e">
        <f>AVERAGE(Calculations!D20:M20)</f>
        <v>#DIV/0!</v>
      </c>
      <c r="O19" s="156" t="e">
        <f>STDEV(Calculations!D20:M20)</f>
        <v>#DIV/0!</v>
      </c>
    </row>
    <row r="20" spans="1:16" ht="12.75">
      <c r="A20" s="92"/>
      <c r="B20" s="37" t="str">
        <f>IF('Gene Table'!D20="","",'Gene Table'!D20)</f>
        <v>NM_000690</v>
      </c>
      <c r="C20" s="151" t="s">
        <v>77</v>
      </c>
      <c r="D20" s="152"/>
      <c r="E20" s="152"/>
      <c r="F20" s="152"/>
      <c r="G20" s="152"/>
      <c r="H20" s="152"/>
      <c r="I20" s="152"/>
      <c r="J20" s="152"/>
      <c r="K20" s="152"/>
      <c r="L20" s="152"/>
      <c r="M20" s="152"/>
      <c r="N20" s="156" t="e">
        <f>AVERAGE(Calculations!D21:M21)</f>
        <v>#DIV/0!</v>
      </c>
      <c r="O20" s="156" t="e">
        <f>STDEV(Calculations!D21:M21)</f>
        <v>#DIV/0!</v>
      </c>
      <c r="P20" s="165"/>
    </row>
    <row r="21" spans="1:15" ht="12.75">
      <c r="A21" s="92"/>
      <c r="B21" s="37" t="str">
        <f>IF('Gene Table'!D21="","",'Gene Table'!D21)</f>
        <v>NM_000120</v>
      </c>
      <c r="C21" s="151" t="s">
        <v>81</v>
      </c>
      <c r="D21" s="152"/>
      <c r="E21" s="152"/>
      <c r="F21" s="152"/>
      <c r="G21" s="152"/>
      <c r="H21" s="152"/>
      <c r="I21" s="152"/>
      <c r="J21" s="152"/>
      <c r="K21" s="152"/>
      <c r="L21" s="152"/>
      <c r="M21" s="152"/>
      <c r="N21" s="156" t="e">
        <f>AVERAGE(Calculations!D22:M22)</f>
        <v>#DIV/0!</v>
      </c>
      <c r="O21" s="156" t="e">
        <f>STDEV(Calculations!D22:M22)</f>
        <v>#DIV/0!</v>
      </c>
    </row>
    <row r="22" spans="1:16" ht="12.75">
      <c r="A22" s="92"/>
      <c r="B22" s="37" t="str">
        <f>IF('Gene Table'!D22="","",'Gene Table'!D22)</f>
        <v>NM_001963</v>
      </c>
      <c r="C22" s="151" t="s">
        <v>85</v>
      </c>
      <c r="D22" s="152"/>
      <c r="E22" s="152"/>
      <c r="F22" s="152"/>
      <c r="G22" s="152"/>
      <c r="H22" s="152"/>
      <c r="I22" s="152"/>
      <c r="J22" s="152"/>
      <c r="K22" s="152"/>
      <c r="L22" s="152"/>
      <c r="M22" s="152"/>
      <c r="N22" s="156" t="e">
        <f>AVERAGE(Calculations!D23:M23)</f>
        <v>#DIV/0!</v>
      </c>
      <c r="O22" s="156" t="e">
        <f>STDEV(Calculations!D23:M23)</f>
        <v>#DIV/0!</v>
      </c>
      <c r="P22" s="165"/>
    </row>
    <row r="23" spans="1:15" ht="12.75">
      <c r="A23" s="92"/>
      <c r="B23" s="37" t="str">
        <f>IF('Gene Table'!D23="","",'Gene Table'!D23)</f>
        <v>NM_000662</v>
      </c>
      <c r="C23" s="151" t="s">
        <v>89</v>
      </c>
      <c r="D23" s="152"/>
      <c r="E23" s="152"/>
      <c r="F23" s="152"/>
      <c r="G23" s="152"/>
      <c r="H23" s="152"/>
      <c r="I23" s="152"/>
      <c r="J23" s="152"/>
      <c r="K23" s="152"/>
      <c r="L23" s="152"/>
      <c r="M23" s="152"/>
      <c r="N23" s="156" t="e">
        <f>AVERAGE(Calculations!D24:M24)</f>
        <v>#DIV/0!</v>
      </c>
      <c r="O23" s="156" t="e">
        <f>STDEV(Calculations!D24:M24)</f>
        <v>#DIV/0!</v>
      </c>
    </row>
    <row r="24" spans="1:16" ht="12.75">
      <c r="A24" s="92"/>
      <c r="B24" s="37" t="str">
        <f>IF('Gene Table'!D24="","",'Gene Table'!D24)</f>
        <v>NM_004628</v>
      </c>
      <c r="C24" s="151" t="s">
        <v>93</v>
      </c>
      <c r="D24" s="152"/>
      <c r="E24" s="152"/>
      <c r="F24" s="152"/>
      <c r="G24" s="152"/>
      <c r="H24" s="152"/>
      <c r="I24" s="152"/>
      <c r="J24" s="152"/>
      <c r="K24" s="152"/>
      <c r="L24" s="152"/>
      <c r="M24" s="152"/>
      <c r="N24" s="156" t="e">
        <f>AVERAGE(Calculations!D25:M25)</f>
        <v>#DIV/0!</v>
      </c>
      <c r="O24" s="156" t="e">
        <f>STDEV(Calculations!D25:M25)</f>
        <v>#DIV/0!</v>
      </c>
      <c r="P24" s="165"/>
    </row>
    <row r="25" spans="1:15" ht="12.75">
      <c r="A25" s="92"/>
      <c r="B25" s="37" t="str">
        <f>IF('Gene Table'!D25="","",'Gene Table'!D25)</f>
        <v>NM_000636</v>
      </c>
      <c r="C25" s="151" t="s">
        <v>97</v>
      </c>
      <c r="D25" s="152"/>
      <c r="E25" s="152"/>
      <c r="F25" s="152"/>
      <c r="G25" s="152"/>
      <c r="H25" s="152"/>
      <c r="I25" s="152"/>
      <c r="J25" s="152"/>
      <c r="K25" s="152"/>
      <c r="L25" s="152"/>
      <c r="M25" s="152"/>
      <c r="N25" s="156" t="e">
        <f>AVERAGE(Calculations!D26:M26)</f>
        <v>#DIV/0!</v>
      </c>
      <c r="O25" s="156" t="e">
        <f>STDEV(Calculations!D26:M26)</f>
        <v>#DIV/0!</v>
      </c>
    </row>
    <row r="26" spans="1:16" ht="12.75">
      <c r="A26" s="92"/>
      <c r="B26" s="37" t="str">
        <f>IF('Gene Table'!D26="","",'Gene Table'!D26)</f>
        <v>NM_001033886</v>
      </c>
      <c r="C26" s="151" t="s">
        <v>101</v>
      </c>
      <c r="D26" s="152"/>
      <c r="E26" s="152"/>
      <c r="F26" s="152"/>
      <c r="G26" s="152"/>
      <c r="H26" s="152"/>
      <c r="I26" s="152"/>
      <c r="J26" s="152"/>
      <c r="K26" s="152"/>
      <c r="L26" s="152"/>
      <c r="M26" s="152"/>
      <c r="N26" s="156" t="e">
        <f>AVERAGE(Calculations!D27:M27)</f>
        <v>#DIV/0!</v>
      </c>
      <c r="O26" s="156" t="e">
        <f>STDEV(Calculations!D27:M27)</f>
        <v>#DIV/0!</v>
      </c>
      <c r="P26" s="165"/>
    </row>
    <row r="27" spans="1:15" ht="12.75" customHeight="1">
      <c r="A27" s="92"/>
      <c r="B27" s="37" t="str">
        <f>IF('Gene Table'!D27="","",'Gene Table'!D27)</f>
        <v>NM_053056</v>
      </c>
      <c r="C27" s="151" t="s">
        <v>105</v>
      </c>
      <c r="D27" s="152"/>
      <c r="E27" s="152"/>
      <c r="F27" s="152"/>
      <c r="G27" s="152"/>
      <c r="H27" s="152"/>
      <c r="I27" s="152"/>
      <c r="J27" s="152"/>
      <c r="K27" s="152"/>
      <c r="L27" s="152"/>
      <c r="M27" s="152"/>
      <c r="N27" s="156" t="e">
        <f>AVERAGE(Calculations!D28:M28)</f>
        <v>#DIV/0!</v>
      </c>
      <c r="O27" s="156" t="e">
        <f>STDEV(Calculations!D28:M28)</f>
        <v>#DIV/0!</v>
      </c>
    </row>
    <row r="28" spans="1:16" ht="12.75">
      <c r="A28" s="92"/>
      <c r="B28" s="37" t="str">
        <f>IF('Gene Table'!D28="","",'Gene Table'!D28)</f>
        <v>NM_002422</v>
      </c>
      <c r="C28" s="151" t="s">
        <v>109</v>
      </c>
      <c r="D28" s="152"/>
      <c r="E28" s="152"/>
      <c r="F28" s="152"/>
      <c r="G28" s="152"/>
      <c r="H28" s="152"/>
      <c r="I28" s="152"/>
      <c r="J28" s="152"/>
      <c r="K28" s="152"/>
      <c r="L28" s="152"/>
      <c r="M28" s="152"/>
      <c r="N28" s="156" t="e">
        <f>AVERAGE(Calculations!D29:M29)</f>
        <v>#DIV/0!</v>
      </c>
      <c r="O28" s="156" t="e">
        <f>STDEV(Calculations!D29:M29)</f>
        <v>#DIV/0!</v>
      </c>
      <c r="P28" s="165"/>
    </row>
    <row r="29" spans="1:15" ht="12.75">
      <c r="A29" s="92"/>
      <c r="B29" s="37" t="str">
        <f>IF('Gene Table'!D29="","",'Gene Table'!D29)</f>
        <v>NM_002421</v>
      </c>
      <c r="C29" s="151" t="s">
        <v>113</v>
      </c>
      <c r="D29" s="152"/>
      <c r="E29" s="152"/>
      <c r="F29" s="152"/>
      <c r="G29" s="152"/>
      <c r="H29" s="152"/>
      <c r="I29" s="152"/>
      <c r="J29" s="152"/>
      <c r="K29" s="152"/>
      <c r="L29" s="152"/>
      <c r="M29" s="152"/>
      <c r="N29" s="156" t="e">
        <f>AVERAGE(Calculations!D30:M30)</f>
        <v>#DIV/0!</v>
      </c>
      <c r="O29" s="156" t="e">
        <f>STDEV(Calculations!D30:M30)</f>
        <v>#DIV/0!</v>
      </c>
    </row>
    <row r="30" spans="1:16" ht="12.75">
      <c r="A30" s="92"/>
      <c r="B30" s="37" t="str">
        <f>IF('Gene Table'!D30="","",'Gene Table'!D30)</f>
        <v>NM_000044</v>
      </c>
      <c r="C30" s="151" t="s">
        <v>117</v>
      </c>
      <c r="D30" s="152"/>
      <c r="E30" s="152"/>
      <c r="F30" s="152"/>
      <c r="G30" s="152"/>
      <c r="H30" s="152"/>
      <c r="I30" s="152"/>
      <c r="J30" s="152"/>
      <c r="K30" s="152"/>
      <c r="L30" s="152"/>
      <c r="M30" s="152"/>
      <c r="N30" s="156" t="e">
        <f>AVERAGE(Calculations!D31:M31)</f>
        <v>#DIV/0!</v>
      </c>
      <c r="O30" s="156" t="e">
        <f>STDEV(Calculations!D31:M31)</f>
        <v>#DIV/0!</v>
      </c>
      <c r="P30" s="165"/>
    </row>
    <row r="31" spans="1:15" ht="12.75">
      <c r="A31" s="92"/>
      <c r="B31" s="37" t="str">
        <f>IF('Gene Table'!D31="","",'Gene Table'!D31)</f>
        <v>NM_000882</v>
      </c>
      <c r="C31" s="151" t="s">
        <v>121</v>
      </c>
      <c r="D31" s="152"/>
      <c r="E31" s="152"/>
      <c r="F31" s="152"/>
      <c r="G31" s="152"/>
      <c r="H31" s="152"/>
      <c r="I31" s="152"/>
      <c r="J31" s="152"/>
      <c r="K31" s="152"/>
      <c r="L31" s="152"/>
      <c r="M31" s="152"/>
      <c r="N31" s="156" t="e">
        <f>AVERAGE(Calculations!D32:M32)</f>
        <v>#DIV/0!</v>
      </c>
      <c r="O31" s="156" t="e">
        <f>STDEV(Calculations!D32:M32)</f>
        <v>#DIV/0!</v>
      </c>
    </row>
    <row r="32" spans="1:16" ht="12.75">
      <c r="A32" s="92"/>
      <c r="B32" s="37" t="str">
        <f>IF('Gene Table'!D32="","",'Gene Table'!D32)</f>
        <v>NM_000577</v>
      </c>
      <c r="C32" s="151" t="s">
        <v>125</v>
      </c>
      <c r="D32" s="152"/>
      <c r="E32" s="152"/>
      <c r="F32" s="152"/>
      <c r="G32" s="152"/>
      <c r="H32" s="152"/>
      <c r="I32" s="152"/>
      <c r="J32" s="152"/>
      <c r="K32" s="152"/>
      <c r="L32" s="152"/>
      <c r="M32" s="152"/>
      <c r="N32" s="156" t="e">
        <f>AVERAGE(Calculations!D33:M33)</f>
        <v>#DIV/0!</v>
      </c>
      <c r="O32" s="156" t="e">
        <f>STDEV(Calculations!D33:M33)</f>
        <v>#DIV/0!</v>
      </c>
      <c r="P32" s="165"/>
    </row>
    <row r="33" spans="1:15" ht="12.75">
      <c r="A33" s="92"/>
      <c r="B33" s="37" t="str">
        <f>IF('Gene Table'!D33="","",'Gene Table'!D33)</f>
        <v>NM_005228</v>
      </c>
      <c r="C33" s="151" t="s">
        <v>129</v>
      </c>
      <c r="D33" s="152"/>
      <c r="E33" s="152"/>
      <c r="F33" s="152"/>
      <c r="G33" s="152"/>
      <c r="H33" s="152"/>
      <c r="I33" s="152"/>
      <c r="J33" s="152"/>
      <c r="K33" s="152"/>
      <c r="L33" s="152"/>
      <c r="M33" s="152"/>
      <c r="N33" s="156" t="e">
        <f>AVERAGE(Calculations!D34:M34)</f>
        <v>#DIV/0!</v>
      </c>
      <c r="O33" s="156" t="e">
        <f>STDEV(Calculations!D34:M34)</f>
        <v>#DIV/0!</v>
      </c>
    </row>
    <row r="34" spans="1:16" ht="12.75">
      <c r="A34" s="92"/>
      <c r="B34" s="37" t="str">
        <f>IF('Gene Table'!D34="","",'Gene Table'!D34)</f>
        <v>NM_000754</v>
      </c>
      <c r="C34" s="151" t="s">
        <v>133</v>
      </c>
      <c r="D34" s="152"/>
      <c r="E34" s="152"/>
      <c r="F34" s="152"/>
      <c r="G34" s="152"/>
      <c r="H34" s="152"/>
      <c r="I34" s="152"/>
      <c r="J34" s="152"/>
      <c r="K34" s="152"/>
      <c r="L34" s="152"/>
      <c r="M34" s="152"/>
      <c r="N34" s="156" t="e">
        <f>AVERAGE(Calculations!D35:M35)</f>
        <v>#DIV/0!</v>
      </c>
      <c r="O34" s="156" t="e">
        <f>STDEV(Calculations!D35:M35)</f>
        <v>#DIV/0!</v>
      </c>
      <c r="P34" s="165"/>
    </row>
    <row r="35" spans="1:15" ht="12.75">
      <c r="A35" s="92"/>
      <c r="B35" s="37" t="str">
        <f>IF('Gene Table'!D35="","",'Gene Table'!D35)</f>
        <v>NM_021027</v>
      </c>
      <c r="C35" s="151" t="s">
        <v>137</v>
      </c>
      <c r="D35" s="152"/>
      <c r="E35" s="152"/>
      <c r="F35" s="152"/>
      <c r="G35" s="152"/>
      <c r="H35" s="152"/>
      <c r="I35" s="152"/>
      <c r="J35" s="152"/>
      <c r="K35" s="152"/>
      <c r="L35" s="152"/>
      <c r="M35" s="152"/>
      <c r="N35" s="156" t="e">
        <f>AVERAGE(Calculations!D36:M36)</f>
        <v>#DIV/0!</v>
      </c>
      <c r="O35" s="156" t="e">
        <f>STDEV(Calculations!D36:M36)</f>
        <v>#DIV/0!</v>
      </c>
    </row>
    <row r="36" spans="1:16" ht="12.75">
      <c r="A36" s="92"/>
      <c r="B36" s="37" t="str">
        <f>IF('Gene Table'!D36="","",'Gene Table'!D36)</f>
        <v>NM_001254</v>
      </c>
      <c r="C36" s="151" t="s">
        <v>141</v>
      </c>
      <c r="D36" s="152"/>
      <c r="E36" s="152"/>
      <c r="F36" s="152"/>
      <c r="G36" s="152"/>
      <c r="H36" s="152"/>
      <c r="I36" s="152"/>
      <c r="J36" s="152"/>
      <c r="K36" s="152"/>
      <c r="L36" s="152"/>
      <c r="M36" s="152"/>
      <c r="N36" s="156" t="e">
        <f>AVERAGE(Calculations!D37:M37)</f>
        <v>#DIV/0!</v>
      </c>
      <c r="O36" s="156" t="e">
        <f>STDEV(Calculations!D37:M37)</f>
        <v>#DIV/0!</v>
      </c>
      <c r="P36" s="165"/>
    </row>
    <row r="37" spans="1:15" ht="12.75">
      <c r="A37" s="92"/>
      <c r="B37" s="37" t="str">
        <f>IF('Gene Table'!D37="","",'Gene Table'!D37)</f>
        <v>NM_001008540</v>
      </c>
      <c r="C37" s="151" t="s">
        <v>145</v>
      </c>
      <c r="D37" s="152"/>
      <c r="E37" s="152"/>
      <c r="F37" s="152"/>
      <c r="G37" s="152"/>
      <c r="H37" s="152"/>
      <c r="I37" s="152"/>
      <c r="J37" s="152"/>
      <c r="K37" s="152"/>
      <c r="L37" s="152"/>
      <c r="M37" s="152"/>
      <c r="N37" s="156" t="e">
        <f>AVERAGE(Calculations!D38:M38)</f>
        <v>#DIV/0!</v>
      </c>
      <c r="O37" s="156" t="e">
        <f>STDEV(Calculations!D38:M38)</f>
        <v>#DIV/0!</v>
      </c>
    </row>
    <row r="38" spans="1:16" ht="12.75">
      <c r="A38" s="92"/>
      <c r="B38" s="37" t="str">
        <f>IF('Gene Table'!D38="","",'Gene Table'!D38)</f>
        <v>NM_001025366</v>
      </c>
      <c r="C38" s="151" t="s">
        <v>149</v>
      </c>
      <c r="D38" s="152"/>
      <c r="E38" s="152"/>
      <c r="F38" s="152"/>
      <c r="G38" s="152"/>
      <c r="H38" s="152"/>
      <c r="I38" s="152"/>
      <c r="J38" s="152"/>
      <c r="K38" s="152"/>
      <c r="L38" s="152"/>
      <c r="M38" s="152"/>
      <c r="N38" s="156" t="e">
        <f>AVERAGE(Calculations!D39:M39)</f>
        <v>#DIV/0!</v>
      </c>
      <c r="O38" s="156" t="e">
        <f>STDEV(Calculations!D39:M39)</f>
        <v>#DIV/0!</v>
      </c>
      <c r="P38" s="165"/>
    </row>
    <row r="39" spans="1:15" ht="12.75">
      <c r="A39" s="92"/>
      <c r="B39" s="37" t="str">
        <f>IF('Gene Table'!D39="","",'Gene Table'!D39)</f>
        <v>NM_001071</v>
      </c>
      <c r="C39" s="151" t="s">
        <v>153</v>
      </c>
      <c r="D39" s="152"/>
      <c r="E39" s="152"/>
      <c r="F39" s="152"/>
      <c r="G39" s="152"/>
      <c r="H39" s="152"/>
      <c r="I39" s="152"/>
      <c r="J39" s="152"/>
      <c r="K39" s="152"/>
      <c r="L39" s="152"/>
      <c r="M39" s="152"/>
      <c r="N39" s="156" t="e">
        <f>AVERAGE(Calculations!D40:M40)</f>
        <v>#DIV/0!</v>
      </c>
      <c r="O39" s="156" t="e">
        <f>STDEV(Calculations!D40:M40)</f>
        <v>#DIV/0!</v>
      </c>
    </row>
    <row r="40" spans="1:16" ht="12.75">
      <c r="A40" s="92"/>
      <c r="B40" s="37" t="str">
        <f>IF('Gene Table'!D40="","",'Gene Table'!D40)</f>
        <v>NM_020529</v>
      </c>
      <c r="C40" s="151" t="s">
        <v>157</v>
      </c>
      <c r="D40" s="152"/>
      <c r="E40" s="152"/>
      <c r="F40" s="152"/>
      <c r="G40" s="152"/>
      <c r="H40" s="152"/>
      <c r="I40" s="152"/>
      <c r="J40" s="152"/>
      <c r="K40" s="152"/>
      <c r="L40" s="152"/>
      <c r="M40" s="152"/>
      <c r="N40" s="156" t="e">
        <f>AVERAGE(Calculations!D41:M41)</f>
        <v>#DIV/0!</v>
      </c>
      <c r="O40" s="156" t="e">
        <f>STDEV(Calculations!D41:M41)</f>
        <v>#DIV/0!</v>
      </c>
      <c r="P40" s="165"/>
    </row>
    <row r="41" spans="1:15" ht="12.75">
      <c r="A41" s="92"/>
      <c r="B41" s="37" t="str">
        <f>IF('Gene Table'!D41="","",'Gene Table'!D41)</f>
        <v>NM_003998</v>
      </c>
      <c r="C41" s="151" t="s">
        <v>161</v>
      </c>
      <c r="D41" s="152"/>
      <c r="E41" s="152"/>
      <c r="F41" s="152"/>
      <c r="G41" s="152"/>
      <c r="H41" s="152"/>
      <c r="I41" s="152"/>
      <c r="J41" s="152"/>
      <c r="K41" s="152"/>
      <c r="L41" s="152"/>
      <c r="M41" s="152"/>
      <c r="N41" s="156" t="e">
        <f>AVERAGE(Calculations!D42:M42)</f>
        <v>#DIV/0!</v>
      </c>
      <c r="O41" s="156" t="e">
        <f>STDEV(Calculations!D42:M42)</f>
        <v>#DIV/0!</v>
      </c>
    </row>
    <row r="42" spans="1:16" ht="12.75">
      <c r="A42" s="92"/>
      <c r="B42" s="37" t="str">
        <f>IF('Gene Table'!D42="","",'Gene Table'!D42)</f>
        <v>NM_000250</v>
      </c>
      <c r="C42" s="151" t="s">
        <v>165</v>
      </c>
      <c r="D42" s="152"/>
      <c r="E42" s="152"/>
      <c r="F42" s="152"/>
      <c r="G42" s="152"/>
      <c r="H42" s="152"/>
      <c r="I42" s="152"/>
      <c r="J42" s="152"/>
      <c r="K42" s="152"/>
      <c r="L42" s="152"/>
      <c r="M42" s="152"/>
      <c r="N42" s="156" t="e">
        <f>AVERAGE(Calculations!D43:M43)</f>
        <v>#DIV/0!</v>
      </c>
      <c r="O42" s="156" t="e">
        <f>STDEV(Calculations!D43:M43)</f>
        <v>#DIV/0!</v>
      </c>
      <c r="P42" s="165"/>
    </row>
    <row r="43" spans="1:15" ht="12.75">
      <c r="A43" s="92"/>
      <c r="B43" s="37" t="str">
        <f>IF('Gene Table'!D43="","",'Gene Table'!D43)</f>
        <v>NM_004530</v>
      </c>
      <c r="C43" s="151" t="s">
        <v>169</v>
      </c>
      <c r="D43" s="152"/>
      <c r="E43" s="152"/>
      <c r="F43" s="152"/>
      <c r="G43" s="152"/>
      <c r="H43" s="152"/>
      <c r="I43" s="152"/>
      <c r="J43" s="152"/>
      <c r="K43" s="152"/>
      <c r="L43" s="152"/>
      <c r="M43" s="152"/>
      <c r="N43" s="156" t="e">
        <f>AVERAGE(Calculations!D44:M44)</f>
        <v>#DIV/0!</v>
      </c>
      <c r="O43" s="156" t="e">
        <f>STDEV(Calculations!D44:M44)</f>
        <v>#DIV/0!</v>
      </c>
    </row>
    <row r="44" spans="1:16" ht="12.75">
      <c r="A44" s="92"/>
      <c r="B44" s="37" t="str">
        <f>IF('Gene Table'!D44="","",'Gene Table'!D44)</f>
        <v>NM_004985</v>
      </c>
      <c r="C44" s="151" t="s">
        <v>173</v>
      </c>
      <c r="D44" s="152"/>
      <c r="E44" s="152"/>
      <c r="F44" s="152"/>
      <c r="G44" s="152"/>
      <c r="H44" s="152"/>
      <c r="I44" s="152"/>
      <c r="J44" s="152"/>
      <c r="K44" s="152"/>
      <c r="L44" s="152"/>
      <c r="M44" s="152"/>
      <c r="N44" s="156" t="e">
        <f>AVERAGE(Calculations!D45:M45)</f>
        <v>#DIV/0!</v>
      </c>
      <c r="O44" s="156" t="e">
        <f>STDEV(Calculations!D45:M45)</f>
        <v>#DIV/0!</v>
      </c>
      <c r="P44" s="165"/>
    </row>
    <row r="45" spans="1:15" ht="12.75">
      <c r="A45" s="92"/>
      <c r="B45" s="37" t="str">
        <f>IF('Gene Table'!D45="","",'Gene Table'!D45)</f>
        <v>NM_000589</v>
      </c>
      <c r="C45" s="151" t="s">
        <v>177</v>
      </c>
      <c r="D45" s="152"/>
      <c r="E45" s="152"/>
      <c r="F45" s="152"/>
      <c r="G45" s="152"/>
      <c r="H45" s="152"/>
      <c r="I45" s="152"/>
      <c r="J45" s="152"/>
      <c r="K45" s="152"/>
      <c r="L45" s="152"/>
      <c r="M45" s="152"/>
      <c r="N45" s="156" t="e">
        <f>AVERAGE(Calculations!D46:M46)</f>
        <v>#DIV/0!</v>
      </c>
      <c r="O45" s="156" t="e">
        <f>STDEV(Calculations!D46:M46)</f>
        <v>#DIV/0!</v>
      </c>
    </row>
    <row r="46" spans="1:16" ht="12.75">
      <c r="A46" s="92"/>
      <c r="B46" s="37" t="str">
        <f>IF('Gene Table'!D46="","",'Gene Table'!D46)</f>
        <v>NM_000618</v>
      </c>
      <c r="C46" s="151" t="s">
        <v>181</v>
      </c>
      <c r="D46" s="152"/>
      <c r="E46" s="152"/>
      <c r="F46" s="152"/>
      <c r="G46" s="152"/>
      <c r="H46" s="152"/>
      <c r="I46" s="152"/>
      <c r="J46" s="152"/>
      <c r="K46" s="152"/>
      <c r="L46" s="152"/>
      <c r="M46" s="152"/>
      <c r="N46" s="156" t="e">
        <f>AVERAGE(Calculations!D47:M47)</f>
        <v>#DIV/0!</v>
      </c>
      <c r="O46" s="156" t="e">
        <f>STDEV(Calculations!D47:M47)</f>
        <v>#DIV/0!</v>
      </c>
      <c r="P46" s="165"/>
    </row>
    <row r="47" spans="1:15" ht="12.75">
      <c r="A47" s="92"/>
      <c r="B47" s="37" t="str">
        <f>IF('Gene Table'!D47="","",'Gene Table'!D47)</f>
        <v>NM_000629</v>
      </c>
      <c r="C47" s="151" t="s">
        <v>185</v>
      </c>
      <c r="D47" s="152"/>
      <c r="E47" s="152"/>
      <c r="F47" s="152"/>
      <c r="G47" s="152"/>
      <c r="H47" s="152"/>
      <c r="I47" s="152"/>
      <c r="J47" s="152"/>
      <c r="K47" s="152"/>
      <c r="L47" s="152"/>
      <c r="M47" s="152"/>
      <c r="N47" s="156" t="e">
        <f>AVERAGE(Calculations!D48:M48)</f>
        <v>#DIV/0!</v>
      </c>
      <c r="O47" s="156" t="e">
        <f>STDEV(Calculations!D48:M48)</f>
        <v>#DIV/0!</v>
      </c>
    </row>
    <row r="48" spans="1:16" ht="12.75">
      <c r="A48" s="92"/>
      <c r="B48" s="37" t="str">
        <f>IF('Gene Table'!D48="","",'Gene Table'!D48)</f>
        <v>NM_000849</v>
      </c>
      <c r="C48" s="151" t="s">
        <v>189</v>
      </c>
      <c r="D48" s="152"/>
      <c r="E48" s="152"/>
      <c r="F48" s="152"/>
      <c r="G48" s="152"/>
      <c r="H48" s="152"/>
      <c r="I48" s="152"/>
      <c r="J48" s="152"/>
      <c r="K48" s="152"/>
      <c r="L48" s="152"/>
      <c r="M48" s="152"/>
      <c r="N48" s="156" t="e">
        <f>AVERAGE(Calculations!D49:M49)</f>
        <v>#DIV/0!</v>
      </c>
      <c r="O48" s="156" t="e">
        <f>STDEV(Calculations!D49:M49)</f>
        <v>#DIV/0!</v>
      </c>
      <c r="P48" s="165"/>
    </row>
    <row r="49" spans="1:15" ht="12.75">
      <c r="A49" s="92"/>
      <c r="B49" s="37" t="str">
        <f>IF('Gene Table'!D49="","",'Gene Table'!D49)</f>
        <v>NM_000400</v>
      </c>
      <c r="C49" s="151" t="s">
        <v>193</v>
      </c>
      <c r="D49" s="152"/>
      <c r="E49" s="152"/>
      <c r="F49" s="152"/>
      <c r="G49" s="152"/>
      <c r="H49" s="152"/>
      <c r="I49" s="152"/>
      <c r="J49" s="152"/>
      <c r="K49" s="152"/>
      <c r="L49" s="152"/>
      <c r="M49" s="152"/>
      <c r="N49" s="156" t="e">
        <f>AVERAGE(Calculations!D50:M50)</f>
        <v>#DIV/0!</v>
      </c>
      <c r="O49" s="156" t="e">
        <f>STDEV(Calculations!D50:M50)</f>
        <v>#DIV/0!</v>
      </c>
    </row>
    <row r="50" spans="1:16" ht="12.75">
      <c r="A50" s="92"/>
      <c r="B50" s="37" t="str">
        <f>IF('Gene Table'!D50="","",'Gene Table'!D50)</f>
        <v>NM_000102</v>
      </c>
      <c r="C50" s="151" t="s">
        <v>197</v>
      </c>
      <c r="D50" s="152"/>
      <c r="E50" s="152"/>
      <c r="F50" s="152"/>
      <c r="G50" s="152"/>
      <c r="H50" s="152"/>
      <c r="I50" s="152"/>
      <c r="J50" s="152"/>
      <c r="K50" s="152"/>
      <c r="L50" s="152"/>
      <c r="M50" s="152"/>
      <c r="N50" s="156" t="e">
        <f>AVERAGE(Calculations!D51:M51)</f>
        <v>#DIV/0!</v>
      </c>
      <c r="O50" s="156" t="e">
        <f>STDEV(Calculations!D51:M51)</f>
        <v>#DIV/0!</v>
      </c>
      <c r="P50" s="165"/>
    </row>
    <row r="51" spans="1:15" ht="12.75" customHeight="1">
      <c r="A51" s="92"/>
      <c r="B51" s="37" t="str">
        <f>IF('Gene Table'!D51="","",'Gene Table'!D51)</f>
        <v>NM_000106</v>
      </c>
      <c r="C51" s="151" t="s">
        <v>201</v>
      </c>
      <c r="D51" s="152"/>
      <c r="E51" s="152"/>
      <c r="F51" s="152"/>
      <c r="G51" s="152"/>
      <c r="H51" s="152"/>
      <c r="I51" s="152"/>
      <c r="J51" s="152"/>
      <c r="K51" s="152"/>
      <c r="L51" s="152"/>
      <c r="M51" s="152"/>
      <c r="N51" s="156" t="e">
        <f>AVERAGE(Calculations!D52:M52)</f>
        <v>#DIV/0!</v>
      </c>
      <c r="O51" s="156" t="e">
        <f>STDEV(Calculations!D52:M52)</f>
        <v>#DIV/0!</v>
      </c>
    </row>
    <row r="52" spans="1:16" ht="12.75">
      <c r="A52" s="92"/>
      <c r="B52" s="37" t="str">
        <f>IF('Gene Table'!D52="","",'Gene Table'!D52)</f>
        <v>NM_000769</v>
      </c>
      <c r="C52" s="151" t="s">
        <v>205</v>
      </c>
      <c r="D52" s="152"/>
      <c r="E52" s="152"/>
      <c r="F52" s="152"/>
      <c r="G52" s="152"/>
      <c r="H52" s="152"/>
      <c r="I52" s="152"/>
      <c r="J52" s="152"/>
      <c r="K52" s="152"/>
      <c r="L52" s="152"/>
      <c r="M52" s="152"/>
      <c r="N52" s="156" t="e">
        <f>AVERAGE(Calculations!D53:M53)</f>
        <v>#DIV/0!</v>
      </c>
      <c r="O52" s="156" t="e">
        <f>STDEV(Calculations!D53:M53)</f>
        <v>#DIV/0!</v>
      </c>
      <c r="P52" s="165"/>
    </row>
    <row r="53" spans="1:15" ht="12.75">
      <c r="A53" s="92"/>
      <c r="B53" s="37" t="str">
        <f>IF('Gene Table'!D53="","",'Gene Table'!D53)</f>
        <v>NM_000104</v>
      </c>
      <c r="C53" s="151" t="s">
        <v>209</v>
      </c>
      <c r="D53" s="152"/>
      <c r="E53" s="152"/>
      <c r="F53" s="152"/>
      <c r="G53" s="152"/>
      <c r="H53" s="152"/>
      <c r="I53" s="152"/>
      <c r="J53" s="152"/>
      <c r="K53" s="152"/>
      <c r="L53" s="152"/>
      <c r="M53" s="152"/>
      <c r="N53" s="156" t="e">
        <f>AVERAGE(Calculations!D54:M54)</f>
        <v>#DIV/0!</v>
      </c>
      <c r="O53" s="156" t="e">
        <f>STDEV(Calculations!D54:M54)</f>
        <v>#DIV/0!</v>
      </c>
    </row>
    <row r="54" spans="1:16" ht="12.75">
      <c r="A54" s="92"/>
      <c r="B54" s="37" t="str">
        <f>IF('Gene Table'!D54="","",'Gene Table'!D54)</f>
        <v>NM_001037631</v>
      </c>
      <c r="C54" s="151" t="s">
        <v>213</v>
      </c>
      <c r="D54" s="152"/>
      <c r="E54" s="152"/>
      <c r="F54" s="152"/>
      <c r="G54" s="152"/>
      <c r="H54" s="152"/>
      <c r="I54" s="152"/>
      <c r="J54" s="152"/>
      <c r="K54" s="152"/>
      <c r="L54" s="152"/>
      <c r="M54" s="152"/>
      <c r="N54" s="156" t="e">
        <f>AVERAGE(Calculations!D55:M55)</f>
        <v>#DIV/0!</v>
      </c>
      <c r="O54" s="156" t="e">
        <f>STDEV(Calculations!D55:M55)</f>
        <v>#DIV/0!</v>
      </c>
      <c r="P54" s="165"/>
    </row>
    <row r="55" spans="1:15" ht="12.75">
      <c r="A55" s="92"/>
      <c r="B55" s="37" t="str">
        <f>IF('Gene Table'!D55="","",'Gene Table'!D55)</f>
        <v>NM_000579</v>
      </c>
      <c r="C55" s="151" t="s">
        <v>217</v>
      </c>
      <c r="D55" s="152"/>
      <c r="E55" s="152"/>
      <c r="F55" s="152"/>
      <c r="G55" s="152"/>
      <c r="H55" s="152"/>
      <c r="I55" s="152"/>
      <c r="J55" s="152"/>
      <c r="K55" s="152"/>
      <c r="L55" s="152"/>
      <c r="M55" s="152"/>
      <c r="N55" s="156" t="e">
        <f>AVERAGE(Calculations!D56:M56)</f>
        <v>#DIV/0!</v>
      </c>
      <c r="O55" s="156" t="e">
        <f>STDEV(Calculations!D56:M56)</f>
        <v>#DIV/0!</v>
      </c>
    </row>
    <row r="56" spans="1:16" ht="12.75">
      <c r="A56" s="92"/>
      <c r="B56" s="37" t="str">
        <f>IF('Gene Table'!D56="","",'Gene Table'!D56)</f>
        <v>NM_002542</v>
      </c>
      <c r="C56" s="151" t="s">
        <v>221</v>
      </c>
      <c r="D56" s="152"/>
      <c r="E56" s="152"/>
      <c r="F56" s="152"/>
      <c r="G56" s="152"/>
      <c r="H56" s="152"/>
      <c r="I56" s="152"/>
      <c r="J56" s="152"/>
      <c r="K56" s="152"/>
      <c r="L56" s="152"/>
      <c r="M56" s="152"/>
      <c r="N56" s="156" t="e">
        <f>AVERAGE(Calculations!D57:M57)</f>
        <v>#DIV/0!</v>
      </c>
      <c r="O56" s="156" t="e">
        <f>STDEV(Calculations!D57:M57)</f>
        <v>#DIV/0!</v>
      </c>
      <c r="P56" s="165"/>
    </row>
    <row r="57" spans="1:15" ht="12.75">
      <c r="A57" s="92"/>
      <c r="B57" s="37" t="str">
        <f>IF('Gene Table'!D57="","",'Gene Table'!D57)</f>
        <v>NM_000123</v>
      </c>
      <c r="C57" s="151" t="s">
        <v>225</v>
      </c>
      <c r="D57" s="152"/>
      <c r="E57" s="152"/>
      <c r="F57" s="152"/>
      <c r="G57" s="152"/>
      <c r="H57" s="152"/>
      <c r="I57" s="152"/>
      <c r="J57" s="152"/>
      <c r="K57" s="152"/>
      <c r="L57" s="152"/>
      <c r="M57" s="152"/>
      <c r="N57" s="156" t="e">
        <f>AVERAGE(Calculations!D58:M58)</f>
        <v>#DIV/0!</v>
      </c>
      <c r="O57" s="156" t="e">
        <f>STDEV(Calculations!D58:M58)</f>
        <v>#DIV/0!</v>
      </c>
    </row>
    <row r="58" spans="1:16" ht="12.75">
      <c r="A58" s="92"/>
      <c r="B58" s="37" t="str">
        <f>IF('Gene Table'!D58="","",'Gene Table'!D58)</f>
        <v>NM_006892</v>
      </c>
      <c r="C58" s="151" t="s">
        <v>229</v>
      </c>
      <c r="D58" s="152"/>
      <c r="E58" s="152"/>
      <c r="F58" s="152"/>
      <c r="G58" s="152"/>
      <c r="H58" s="152"/>
      <c r="I58" s="152"/>
      <c r="J58" s="152"/>
      <c r="K58" s="152"/>
      <c r="L58" s="152"/>
      <c r="M58" s="152"/>
      <c r="N58" s="156" t="e">
        <f>AVERAGE(Calculations!D59:M59)</f>
        <v>#DIV/0!</v>
      </c>
      <c r="O58" s="156" t="e">
        <f>STDEV(Calculations!D59:M59)</f>
        <v>#DIV/0!</v>
      </c>
      <c r="P58" s="165"/>
    </row>
    <row r="59" spans="1:15" ht="12.75">
      <c r="A59" s="92"/>
      <c r="B59" s="37" t="str">
        <f>IF('Gene Table'!D59="","",'Gene Table'!D59)</f>
        <v>NM_000903</v>
      </c>
      <c r="C59" s="151" t="s">
        <v>233</v>
      </c>
      <c r="D59" s="152"/>
      <c r="E59" s="152"/>
      <c r="F59" s="152"/>
      <c r="G59" s="152"/>
      <c r="H59" s="152"/>
      <c r="I59" s="152"/>
      <c r="J59" s="152"/>
      <c r="K59" s="152"/>
      <c r="L59" s="152"/>
      <c r="M59" s="152"/>
      <c r="N59" s="156" t="e">
        <f>AVERAGE(Calculations!D60:M60)</f>
        <v>#DIV/0!</v>
      </c>
      <c r="O59" s="156" t="e">
        <f>STDEV(Calculations!D60:M60)</f>
        <v>#DIV/0!</v>
      </c>
    </row>
    <row r="60" spans="1:16" ht="12.75">
      <c r="A60" s="92"/>
      <c r="B60" s="37" t="str">
        <f>IF('Gene Table'!D60="","",'Gene Table'!D60)</f>
        <v>NM_001033</v>
      </c>
      <c r="C60" s="151" t="s">
        <v>237</v>
      </c>
      <c r="D60" s="152"/>
      <c r="E60" s="152"/>
      <c r="F60" s="152"/>
      <c r="G60" s="152"/>
      <c r="H60" s="152"/>
      <c r="I60" s="152"/>
      <c r="J60" s="152"/>
      <c r="K60" s="152"/>
      <c r="L60" s="152"/>
      <c r="M60" s="152"/>
      <c r="N60" s="156" t="e">
        <f>AVERAGE(Calculations!D61:M61)</f>
        <v>#DIV/0!</v>
      </c>
      <c r="O60" s="156" t="e">
        <f>STDEV(Calculations!D61:M61)</f>
        <v>#DIV/0!</v>
      </c>
      <c r="P60" s="165"/>
    </row>
    <row r="61" spans="1:15" ht="12.75">
      <c r="A61" s="92"/>
      <c r="B61" s="37" t="str">
        <f>IF('Gene Table'!D61="","",'Gene Table'!D61)</f>
        <v>NM_001300</v>
      </c>
      <c r="C61" s="151" t="s">
        <v>241</v>
      </c>
      <c r="D61" s="152"/>
      <c r="E61" s="152"/>
      <c r="F61" s="152"/>
      <c r="G61" s="152"/>
      <c r="H61" s="152"/>
      <c r="I61" s="152"/>
      <c r="J61" s="152"/>
      <c r="K61" s="152"/>
      <c r="L61" s="152"/>
      <c r="M61" s="152"/>
      <c r="N61" s="156" t="e">
        <f>AVERAGE(Calculations!D62:M62)</f>
        <v>#DIV/0!</v>
      </c>
      <c r="O61" s="156" t="e">
        <f>STDEV(Calculations!D62:M62)</f>
        <v>#DIV/0!</v>
      </c>
    </row>
    <row r="62" spans="1:16" ht="12.75">
      <c r="A62" s="92"/>
      <c r="B62" s="37" t="str">
        <f>IF('Gene Table'!D62="","",'Gene Table'!D62)</f>
        <v>NM_001076</v>
      </c>
      <c r="C62" s="151" t="s">
        <v>245</v>
      </c>
      <c r="D62" s="152"/>
      <c r="E62" s="152"/>
      <c r="F62" s="152"/>
      <c r="G62" s="152"/>
      <c r="H62" s="152"/>
      <c r="I62" s="152"/>
      <c r="J62" s="152"/>
      <c r="K62" s="152"/>
      <c r="L62" s="152"/>
      <c r="M62" s="152"/>
      <c r="N62" s="156" t="e">
        <f>AVERAGE(Calculations!D63:M63)</f>
        <v>#DIV/0!</v>
      </c>
      <c r="O62" s="156" t="e">
        <f>STDEV(Calculations!D63:M63)</f>
        <v>#DIV/0!</v>
      </c>
      <c r="P62" s="165"/>
    </row>
    <row r="63" spans="1:15" ht="12.75">
      <c r="A63" s="92"/>
      <c r="B63" s="37" t="str">
        <f>IF('Gene Table'!D63="","",'Gene Table'!D63)</f>
        <v>NM_004360</v>
      </c>
      <c r="C63" s="151" t="s">
        <v>249</v>
      </c>
      <c r="D63" s="152"/>
      <c r="E63" s="152"/>
      <c r="F63" s="152"/>
      <c r="G63" s="152"/>
      <c r="H63" s="152"/>
      <c r="I63" s="152"/>
      <c r="J63" s="152"/>
      <c r="K63" s="152"/>
      <c r="L63" s="152"/>
      <c r="M63" s="152"/>
      <c r="N63" s="156" t="e">
        <f>AVERAGE(Calculations!D64:M64)</f>
        <v>#DIV/0!</v>
      </c>
      <c r="O63" s="156" t="e">
        <f>STDEV(Calculations!D64:M64)</f>
        <v>#DIV/0!</v>
      </c>
    </row>
    <row r="64" spans="1:16" ht="12.75">
      <c r="A64" s="92"/>
      <c r="B64" s="37" t="str">
        <f>IF('Gene Table'!D64="","",'Gene Table'!D64)</f>
        <v>NM_014805</v>
      </c>
      <c r="C64" s="151" t="s">
        <v>253</v>
      </c>
      <c r="D64" s="152"/>
      <c r="E64" s="152"/>
      <c r="F64" s="152"/>
      <c r="G64" s="152"/>
      <c r="H64" s="152"/>
      <c r="I64" s="152"/>
      <c r="J64" s="152"/>
      <c r="K64" s="152"/>
      <c r="L64" s="152"/>
      <c r="M64" s="152"/>
      <c r="N64" s="156" t="e">
        <f>AVERAGE(Calculations!D65:M65)</f>
        <v>#DIV/0!</v>
      </c>
      <c r="O64" s="156" t="e">
        <f>STDEV(Calculations!D65:M65)</f>
        <v>#DIV/0!</v>
      </c>
      <c r="P64" s="165"/>
    </row>
    <row r="65" spans="1:15" ht="12.75">
      <c r="A65" s="92"/>
      <c r="B65" s="37" t="str">
        <f>IF('Gene Table'!D65="","",'Gene Table'!D65)</f>
        <v>NM_014779</v>
      </c>
      <c r="C65" s="151" t="s">
        <v>257</v>
      </c>
      <c r="D65" s="152"/>
      <c r="E65" s="152"/>
      <c r="F65" s="152"/>
      <c r="G65" s="152"/>
      <c r="H65" s="152"/>
      <c r="I65" s="152"/>
      <c r="J65" s="152"/>
      <c r="K65" s="152"/>
      <c r="L65" s="152"/>
      <c r="M65" s="152"/>
      <c r="N65" s="156" t="e">
        <f>AVERAGE(Calculations!D66:M66)</f>
        <v>#DIV/0!</v>
      </c>
      <c r="O65" s="156" t="e">
        <f>STDEV(Calculations!D66:M66)</f>
        <v>#DIV/0!</v>
      </c>
    </row>
    <row r="66" spans="1:16" ht="12.75">
      <c r="A66" s="92"/>
      <c r="B66" s="37" t="str">
        <f>IF('Gene Table'!D66="","",'Gene Table'!D66)</f>
        <v>NM_004356</v>
      </c>
      <c r="C66" s="151" t="s">
        <v>261</v>
      </c>
      <c r="D66" s="152"/>
      <c r="E66" s="152"/>
      <c r="F66" s="152"/>
      <c r="G66" s="152"/>
      <c r="H66" s="152"/>
      <c r="I66" s="152"/>
      <c r="J66" s="152"/>
      <c r="K66" s="152"/>
      <c r="L66" s="152"/>
      <c r="M66" s="152"/>
      <c r="N66" s="156" t="e">
        <f>AVERAGE(Calculations!D67:M67)</f>
        <v>#DIV/0!</v>
      </c>
      <c r="O66" s="156" t="e">
        <f>STDEV(Calculations!D67:M67)</f>
        <v>#DIV/0!</v>
      </c>
      <c r="P66" s="165"/>
    </row>
    <row r="67" spans="1:15" ht="12.75">
      <c r="A67" s="92"/>
      <c r="B67" s="37" t="str">
        <f>IF('Gene Table'!D67="","",'Gene Table'!D67)</f>
        <v>NM_014707</v>
      </c>
      <c r="C67" s="151" t="s">
        <v>265</v>
      </c>
      <c r="D67" s="152"/>
      <c r="E67" s="152"/>
      <c r="F67" s="152"/>
      <c r="G67" s="152"/>
      <c r="H67" s="152"/>
      <c r="I67" s="152"/>
      <c r="J67" s="152"/>
      <c r="K67" s="152"/>
      <c r="L67" s="152"/>
      <c r="M67" s="152"/>
      <c r="N67" s="156" t="e">
        <f>AVERAGE(Calculations!D68:M68)</f>
        <v>#DIV/0!</v>
      </c>
      <c r="O67" s="156" t="e">
        <f>STDEV(Calculations!D68:M68)</f>
        <v>#DIV/0!</v>
      </c>
    </row>
    <row r="68" spans="1:16" ht="12.75">
      <c r="A68" s="92"/>
      <c r="B68" s="37" t="str">
        <f>IF('Gene Table'!D68="","",'Gene Table'!D68)</f>
        <v>NM_001778</v>
      </c>
      <c r="C68" s="151" t="s">
        <v>269</v>
      </c>
      <c r="D68" s="152"/>
      <c r="E68" s="152"/>
      <c r="F68" s="152"/>
      <c r="G68" s="152"/>
      <c r="H68" s="152"/>
      <c r="I68" s="152"/>
      <c r="J68" s="152"/>
      <c r="K68" s="152"/>
      <c r="L68" s="152"/>
      <c r="M68" s="152"/>
      <c r="N68" s="156" t="e">
        <f>AVERAGE(Calculations!D69:M69)</f>
        <v>#DIV/0!</v>
      </c>
      <c r="O68" s="156" t="e">
        <f>STDEV(Calculations!D69:M69)</f>
        <v>#DIV/0!</v>
      </c>
      <c r="P68" s="165"/>
    </row>
    <row r="69" spans="1:15" ht="12.75">
      <c r="A69" s="92"/>
      <c r="B69" s="37" t="str">
        <f>IF('Gene Table'!D69="","",'Gene Table'!D69)</f>
        <v>NM_004832</v>
      </c>
      <c r="C69" s="151" t="s">
        <v>273</v>
      </c>
      <c r="D69" s="152"/>
      <c r="E69" s="152"/>
      <c r="F69" s="152"/>
      <c r="G69" s="152"/>
      <c r="H69" s="152"/>
      <c r="I69" s="152"/>
      <c r="J69" s="152"/>
      <c r="K69" s="152"/>
      <c r="L69" s="152"/>
      <c r="M69" s="152"/>
      <c r="N69" s="156" t="e">
        <f>AVERAGE(Calculations!D70:M70)</f>
        <v>#DIV/0!</v>
      </c>
      <c r="O69" s="156" t="e">
        <f>STDEV(Calculations!D70:M70)</f>
        <v>#DIV/0!</v>
      </c>
    </row>
    <row r="70" spans="1:16" ht="12.75">
      <c r="A70" s="92"/>
      <c r="B70" s="37" t="str">
        <f>IF('Gene Table'!D70="","",'Gene Table'!D70)</f>
        <v>NM_005191</v>
      </c>
      <c r="C70" s="151" t="s">
        <v>277</v>
      </c>
      <c r="D70" s="152"/>
      <c r="E70" s="152"/>
      <c r="F70" s="152"/>
      <c r="G70" s="152"/>
      <c r="H70" s="152"/>
      <c r="I70" s="152"/>
      <c r="J70" s="152"/>
      <c r="K70" s="152"/>
      <c r="L70" s="152"/>
      <c r="M70" s="152"/>
      <c r="N70" s="156" t="e">
        <f>AVERAGE(Calculations!D71:M71)</f>
        <v>#DIV/0!</v>
      </c>
      <c r="O70" s="156" t="e">
        <f>STDEV(Calculations!D71:M71)</f>
        <v>#DIV/0!</v>
      </c>
      <c r="P70" s="165"/>
    </row>
    <row r="71" spans="1:15" ht="12.75">
      <c r="A71" s="92"/>
      <c r="B71" s="37" t="str">
        <f>IF('Gene Table'!D71="","",'Gene Table'!D71)</f>
        <v>NM_004810</v>
      </c>
      <c r="C71" s="151" t="s">
        <v>281</v>
      </c>
      <c r="D71" s="152"/>
      <c r="E71" s="152"/>
      <c r="F71" s="152"/>
      <c r="G71" s="152"/>
      <c r="H71" s="152"/>
      <c r="I71" s="152"/>
      <c r="J71" s="152"/>
      <c r="K71" s="152"/>
      <c r="L71" s="152"/>
      <c r="M71" s="152"/>
      <c r="N71" s="156" t="e">
        <f>AVERAGE(Calculations!D72:M72)</f>
        <v>#DIV/0!</v>
      </c>
      <c r="O71" s="156" t="e">
        <f>STDEV(Calculations!D72:M72)</f>
        <v>#DIV/0!</v>
      </c>
    </row>
    <row r="72" spans="1:16" ht="12.75">
      <c r="A72" s="92"/>
      <c r="B72" s="37" t="str">
        <f>IF('Gene Table'!D72="","",'Gene Table'!D72)</f>
        <v>NM_130785</v>
      </c>
      <c r="C72" s="151" t="s">
        <v>285</v>
      </c>
      <c r="D72" s="152"/>
      <c r="E72" s="152"/>
      <c r="F72" s="152"/>
      <c r="G72" s="152"/>
      <c r="H72" s="152"/>
      <c r="I72" s="152"/>
      <c r="J72" s="152"/>
      <c r="K72" s="152"/>
      <c r="L72" s="152"/>
      <c r="M72" s="152"/>
      <c r="N72" s="156" t="e">
        <f>AVERAGE(Calculations!D73:M73)</f>
        <v>#DIV/0!</v>
      </c>
      <c r="O72" s="156" t="e">
        <f>STDEV(Calculations!D73:M73)</f>
        <v>#DIV/0!</v>
      </c>
      <c r="P72" s="165"/>
    </row>
    <row r="73" spans="1:15" ht="12.75">
      <c r="A73" s="92"/>
      <c r="B73" s="37" t="str">
        <f>IF('Gene Table'!D73="","",'Gene Table'!D73)</f>
        <v>NM_004720</v>
      </c>
      <c r="C73" s="151" t="s">
        <v>289</v>
      </c>
      <c r="D73" s="152"/>
      <c r="E73" s="152"/>
      <c r="F73" s="152"/>
      <c r="G73" s="152"/>
      <c r="H73" s="152"/>
      <c r="I73" s="152"/>
      <c r="J73" s="152"/>
      <c r="K73" s="152"/>
      <c r="L73" s="152"/>
      <c r="M73" s="152"/>
      <c r="N73" s="156" t="e">
        <f>AVERAGE(Calculations!D74:M74)</f>
        <v>#DIV/0!</v>
      </c>
      <c r="O73" s="156" t="e">
        <f>STDEV(Calculations!D74:M74)</f>
        <v>#DIV/0!</v>
      </c>
    </row>
    <row r="74" spans="1:16" ht="12.75">
      <c r="A74" s="92"/>
      <c r="B74" s="37" t="str">
        <f>IF('Gene Table'!D74="","",'Gene Table'!D74)</f>
        <v>NM_001037334</v>
      </c>
      <c r="C74" s="151" t="s">
        <v>293</v>
      </c>
      <c r="D74" s="152"/>
      <c r="E74" s="152"/>
      <c r="F74" s="152"/>
      <c r="G74" s="152"/>
      <c r="H74" s="152"/>
      <c r="I74" s="152"/>
      <c r="J74" s="152"/>
      <c r="K74" s="152"/>
      <c r="L74" s="152"/>
      <c r="M74" s="152"/>
      <c r="N74" s="156" t="e">
        <f>AVERAGE(Calculations!D75:M75)</f>
        <v>#DIV/0!</v>
      </c>
      <c r="O74" s="156" t="e">
        <f>STDEV(Calculations!D75:M75)</f>
        <v>#DIV/0!</v>
      </c>
      <c r="P74" s="165"/>
    </row>
    <row r="75" spans="1:15" ht="12.75" customHeight="1">
      <c r="A75" s="92"/>
      <c r="B75" s="37" t="str">
        <f>IF('Gene Table'!D75="","",'Gene Table'!D75)</f>
        <v>NM_005443</v>
      </c>
      <c r="C75" s="151" t="s">
        <v>297</v>
      </c>
      <c r="D75" s="152"/>
      <c r="E75" s="152"/>
      <c r="F75" s="152"/>
      <c r="G75" s="152"/>
      <c r="H75" s="152"/>
      <c r="I75" s="152"/>
      <c r="J75" s="152"/>
      <c r="K75" s="152"/>
      <c r="L75" s="152"/>
      <c r="M75" s="152"/>
      <c r="N75" s="156" t="e">
        <f>AVERAGE(Calculations!D76:M76)</f>
        <v>#DIV/0!</v>
      </c>
      <c r="O75" s="156" t="e">
        <f>STDEV(Calculations!D76:M76)</f>
        <v>#DIV/0!</v>
      </c>
    </row>
    <row r="76" spans="1:16" ht="12.75">
      <c r="A76" s="92"/>
      <c r="B76" s="37" t="str">
        <f>IF('Gene Table'!D76="","",'Gene Table'!D76)</f>
        <v>NM_005679</v>
      </c>
      <c r="C76" s="151" t="s">
        <v>301</v>
      </c>
      <c r="D76" s="152"/>
      <c r="E76" s="152"/>
      <c r="F76" s="152"/>
      <c r="G76" s="152"/>
      <c r="H76" s="152"/>
      <c r="I76" s="152"/>
      <c r="J76" s="152"/>
      <c r="K76" s="152"/>
      <c r="L76" s="152"/>
      <c r="M76" s="152"/>
      <c r="N76" s="156" t="e">
        <f>AVERAGE(Calculations!D77:M77)</f>
        <v>#DIV/0!</v>
      </c>
      <c r="O76" s="156" t="e">
        <f>STDEV(Calculations!D77:M77)</f>
        <v>#DIV/0!</v>
      </c>
      <c r="P76" s="165"/>
    </row>
    <row r="77" spans="1:15" ht="12.75">
      <c r="A77" s="92"/>
      <c r="B77" s="37" t="str">
        <f>IF('Gene Table'!D77="","",'Gene Table'!D77)</f>
        <v>NM_001759</v>
      </c>
      <c r="C77" s="151" t="s">
        <v>305</v>
      </c>
      <c r="D77" s="152"/>
      <c r="E77" s="152"/>
      <c r="F77" s="152"/>
      <c r="G77" s="152"/>
      <c r="H77" s="152"/>
      <c r="I77" s="152"/>
      <c r="J77" s="152"/>
      <c r="K77" s="152"/>
      <c r="L77" s="152"/>
      <c r="M77" s="152"/>
      <c r="N77" s="156" t="e">
        <f>AVERAGE(Calculations!D78:M78)</f>
        <v>#DIV/0!</v>
      </c>
      <c r="O77" s="156" t="e">
        <f>STDEV(Calculations!D78:M78)</f>
        <v>#DIV/0!</v>
      </c>
    </row>
    <row r="78" spans="1:16" ht="12.75">
      <c r="A78" s="92"/>
      <c r="B78" s="37" t="str">
        <f>IF('Gene Table'!D78="","",'Gene Table'!D78)</f>
        <v>NM_003939</v>
      </c>
      <c r="C78" s="151" t="s">
        <v>309</v>
      </c>
      <c r="D78" s="152"/>
      <c r="E78" s="152"/>
      <c r="F78" s="152"/>
      <c r="G78" s="152"/>
      <c r="H78" s="152"/>
      <c r="I78" s="152"/>
      <c r="J78" s="152"/>
      <c r="K78" s="152"/>
      <c r="L78" s="152"/>
      <c r="M78" s="152"/>
      <c r="N78" s="156" t="e">
        <f>AVERAGE(Calculations!D79:M79)</f>
        <v>#DIV/0!</v>
      </c>
      <c r="O78" s="156" t="e">
        <f>STDEV(Calculations!D79:M79)</f>
        <v>#DIV/0!</v>
      </c>
      <c r="P78" s="165"/>
    </row>
    <row r="79" spans="1:15" ht="12.75">
      <c r="A79" s="92"/>
      <c r="B79" s="37" t="str">
        <f>IF('Gene Table'!D79="","",'Gene Table'!D79)</f>
        <v>NM_003883</v>
      </c>
      <c r="C79" s="151" t="s">
        <v>313</v>
      </c>
      <c r="D79" s="152"/>
      <c r="E79" s="152"/>
      <c r="F79" s="152"/>
      <c r="G79" s="152"/>
      <c r="H79" s="152"/>
      <c r="I79" s="152"/>
      <c r="J79" s="152"/>
      <c r="K79" s="152"/>
      <c r="L79" s="152"/>
      <c r="M79" s="152"/>
      <c r="N79" s="156" t="e">
        <f>AVERAGE(Calculations!D80:M80)</f>
        <v>#DIV/0!</v>
      </c>
      <c r="O79" s="156" t="e">
        <f>STDEV(Calculations!D80:M80)</f>
        <v>#DIV/0!</v>
      </c>
    </row>
    <row r="80" spans="1:16" ht="12.75">
      <c r="A80" s="92"/>
      <c r="B80" s="37" t="str">
        <f>IF('Gene Table'!D80="","",'Gene Table'!D80)</f>
        <v>NM_032562</v>
      </c>
      <c r="C80" s="151" t="s">
        <v>317</v>
      </c>
      <c r="D80" s="152"/>
      <c r="E80" s="152"/>
      <c r="F80" s="152"/>
      <c r="G80" s="152"/>
      <c r="H80" s="152"/>
      <c r="I80" s="152"/>
      <c r="J80" s="152"/>
      <c r="K80" s="152"/>
      <c r="L80" s="152"/>
      <c r="M80" s="152"/>
      <c r="N80" s="156" t="e">
        <f>AVERAGE(Calculations!D81:M81)</f>
        <v>#DIV/0!</v>
      </c>
      <c r="O80" s="156" t="e">
        <f>STDEV(Calculations!D81:M81)</f>
        <v>#DIV/0!</v>
      </c>
      <c r="P80" s="165"/>
    </row>
    <row r="81" spans="1:15" ht="12.75">
      <c r="A81" s="92"/>
      <c r="B81" s="37" t="str">
        <f>IF('Gene Table'!D81="","",'Gene Table'!D81)</f>
        <v>NM_032019</v>
      </c>
      <c r="C81" s="151" t="s">
        <v>321</v>
      </c>
      <c r="D81" s="152"/>
      <c r="E81" s="152"/>
      <c r="F81" s="152"/>
      <c r="G81" s="152"/>
      <c r="H81" s="152"/>
      <c r="I81" s="152"/>
      <c r="J81" s="152"/>
      <c r="K81" s="152"/>
      <c r="L81" s="152"/>
      <c r="M81" s="152"/>
      <c r="N81" s="156" t="e">
        <f>AVERAGE(Calculations!D82:M82)</f>
        <v>#DIV/0!</v>
      </c>
      <c r="O81" s="156" t="e">
        <f>STDEV(Calculations!D82:M82)</f>
        <v>#DIV/0!</v>
      </c>
    </row>
    <row r="82" spans="1:16" ht="12.75">
      <c r="A82" s="92"/>
      <c r="B82" s="37" t="str">
        <f>IF('Gene Table'!D82="","",'Gene Table'!D82)</f>
        <v>NM_001013836</v>
      </c>
      <c r="C82" s="151" t="s">
        <v>325</v>
      </c>
      <c r="D82" s="152"/>
      <c r="E82" s="152"/>
      <c r="F82" s="152"/>
      <c r="G82" s="152"/>
      <c r="H82" s="152"/>
      <c r="I82" s="152"/>
      <c r="J82" s="152"/>
      <c r="K82" s="152"/>
      <c r="L82" s="152"/>
      <c r="M82" s="152"/>
      <c r="N82" s="156" t="e">
        <f>AVERAGE(Calculations!D83:M83)</f>
        <v>#DIV/0!</v>
      </c>
      <c r="O82" s="156" t="e">
        <f>STDEV(Calculations!D83:M83)</f>
        <v>#DIV/0!</v>
      </c>
      <c r="P82" s="165"/>
    </row>
    <row r="83" spans="1:15" ht="12.75">
      <c r="A83" s="92"/>
      <c r="B83" s="37" t="str">
        <f>IF('Gene Table'!D83="","",'Gene Table'!D83)</f>
        <v>NM_005436</v>
      </c>
      <c r="C83" s="151" t="s">
        <v>329</v>
      </c>
      <c r="D83" s="152"/>
      <c r="E83" s="152"/>
      <c r="F83" s="152"/>
      <c r="G83" s="152"/>
      <c r="H83" s="152"/>
      <c r="I83" s="152"/>
      <c r="J83" s="152"/>
      <c r="K83" s="152"/>
      <c r="L83" s="152"/>
      <c r="M83" s="152"/>
      <c r="N83" s="156" t="e">
        <f>AVERAGE(Calculations!D84:M84)</f>
        <v>#DIV/0!</v>
      </c>
      <c r="O83" s="156" t="e">
        <f>STDEV(Calculations!D84:M84)</f>
        <v>#DIV/0!</v>
      </c>
    </row>
    <row r="84" spans="1:16" ht="12.75">
      <c r="A84" s="92"/>
      <c r="B84" s="37" t="str">
        <f>IF('Gene Table'!D84="","",'Gene Table'!D84)</f>
        <v>NM_001742</v>
      </c>
      <c r="C84" s="151" t="s">
        <v>333</v>
      </c>
      <c r="D84" s="152"/>
      <c r="E84" s="152"/>
      <c r="F84" s="152"/>
      <c r="G84" s="152"/>
      <c r="H84" s="152"/>
      <c r="I84" s="152"/>
      <c r="J84" s="152"/>
      <c r="K84" s="152"/>
      <c r="L84" s="152"/>
      <c r="M84" s="152"/>
      <c r="N84" s="156" t="e">
        <f>AVERAGE(Calculations!D85:M85)</f>
        <v>#DIV/0!</v>
      </c>
      <c r="O84" s="156" t="e">
        <f>STDEV(Calculations!D85:M85)</f>
        <v>#DIV/0!</v>
      </c>
      <c r="P84" s="165"/>
    </row>
    <row r="85" spans="1:15" ht="12.75">
      <c r="A85" s="92"/>
      <c r="B85" s="37" t="str">
        <f>IF('Gene Table'!D85="","",'Gene Table'!D85)</f>
        <v>NM_001954</v>
      </c>
      <c r="C85" s="151" t="s">
        <v>337</v>
      </c>
      <c r="D85" s="152"/>
      <c r="E85" s="152"/>
      <c r="F85" s="152"/>
      <c r="G85" s="152"/>
      <c r="H85" s="152"/>
      <c r="I85" s="152"/>
      <c r="J85" s="152"/>
      <c r="K85" s="152"/>
      <c r="L85" s="152"/>
      <c r="M85" s="152"/>
      <c r="N85" s="156" t="e">
        <f>AVERAGE(Calculations!D86:M86)</f>
        <v>#DIV/0!</v>
      </c>
      <c r="O85" s="156" t="e">
        <f>STDEV(Calculations!D86:M86)</f>
        <v>#DIV/0!</v>
      </c>
    </row>
    <row r="86" spans="1:16" ht="12.75">
      <c r="A86" s="92"/>
      <c r="B86" s="37" t="str">
        <f>IF('Gene Table'!D86="","",'Gene Table'!D86)</f>
        <v>NM_005432</v>
      </c>
      <c r="C86" s="151" t="s">
        <v>341</v>
      </c>
      <c r="D86" s="152"/>
      <c r="E86" s="152"/>
      <c r="F86" s="152"/>
      <c r="G86" s="152"/>
      <c r="H86" s="152"/>
      <c r="I86" s="152"/>
      <c r="J86" s="152"/>
      <c r="K86" s="152"/>
      <c r="L86" s="152"/>
      <c r="M86" s="152"/>
      <c r="N86" s="156" t="e">
        <f>AVERAGE(Calculations!D87:M87)</f>
        <v>#DIV/0!</v>
      </c>
      <c r="O86" s="156" t="e">
        <f>STDEV(Calculations!D87:M87)</f>
        <v>#DIV/0!</v>
      </c>
      <c r="P86" s="165"/>
    </row>
    <row r="87" spans="1:15" ht="12.75">
      <c r="A87" s="92"/>
      <c r="B87" s="37" t="str">
        <f>IF('Gene Table'!D87="","",'Gene Table'!D87)</f>
        <v>HGDC</v>
      </c>
      <c r="C87" s="151" t="s">
        <v>345</v>
      </c>
      <c r="D87" s="152"/>
      <c r="E87" s="152"/>
      <c r="F87" s="152"/>
      <c r="G87" s="152"/>
      <c r="H87" s="152"/>
      <c r="I87" s="152"/>
      <c r="J87" s="152"/>
      <c r="K87" s="152"/>
      <c r="L87" s="152"/>
      <c r="M87" s="152"/>
      <c r="N87" s="156" t="e">
        <f>AVERAGE(Calculations!D88:M88)</f>
        <v>#DIV/0!</v>
      </c>
      <c r="O87" s="156" t="e">
        <f>STDEV(Calculations!D88:M88)</f>
        <v>#DIV/0!</v>
      </c>
    </row>
    <row r="88" spans="1:16" ht="12.75">
      <c r="A88" s="92"/>
      <c r="B88" s="37" t="str">
        <f>IF('Gene Table'!D88="","",'Gene Table'!D88)</f>
        <v>HGDC</v>
      </c>
      <c r="C88" s="151" t="s">
        <v>347</v>
      </c>
      <c r="D88" s="152"/>
      <c r="E88" s="152"/>
      <c r="F88" s="152"/>
      <c r="G88" s="152"/>
      <c r="H88" s="152"/>
      <c r="I88" s="152"/>
      <c r="J88" s="152"/>
      <c r="K88" s="152"/>
      <c r="L88" s="152"/>
      <c r="M88" s="152"/>
      <c r="N88" s="156" t="e">
        <f>AVERAGE(Calculations!D89:M89)</f>
        <v>#DIV/0!</v>
      </c>
      <c r="O88" s="156" t="e">
        <f>STDEV(Calculations!D89:M89)</f>
        <v>#DIV/0!</v>
      </c>
      <c r="P88" s="165"/>
    </row>
    <row r="89" spans="1:15" ht="12.75">
      <c r="A89" s="92"/>
      <c r="B89" s="37" t="str">
        <f>IF('Gene Table'!D89="","",'Gene Table'!D89)</f>
        <v>NM_002046</v>
      </c>
      <c r="C89" s="151" t="s">
        <v>348</v>
      </c>
      <c r="D89" s="152"/>
      <c r="E89" s="152"/>
      <c r="F89" s="152"/>
      <c r="G89" s="152"/>
      <c r="H89" s="152"/>
      <c r="I89" s="152"/>
      <c r="J89" s="152"/>
      <c r="K89" s="152"/>
      <c r="L89" s="152"/>
      <c r="M89" s="152"/>
      <c r="N89" s="156" t="e">
        <f>AVERAGE(Calculations!D90:M90)</f>
        <v>#DIV/0!</v>
      </c>
      <c r="O89" s="156" t="e">
        <f>STDEV(Calculations!D90:M90)</f>
        <v>#DIV/0!</v>
      </c>
    </row>
    <row r="90" spans="1:16" ht="12.75">
      <c r="A90" s="92"/>
      <c r="B90" s="37" t="str">
        <f>IF('Gene Table'!D90="","",'Gene Table'!D90)</f>
        <v>NM_001101</v>
      </c>
      <c r="C90" s="151" t="s">
        <v>352</v>
      </c>
      <c r="D90" s="152"/>
      <c r="E90" s="152"/>
      <c r="F90" s="152"/>
      <c r="G90" s="152"/>
      <c r="H90" s="152"/>
      <c r="I90" s="152"/>
      <c r="J90" s="152"/>
      <c r="K90" s="152"/>
      <c r="L90" s="152"/>
      <c r="M90" s="152"/>
      <c r="N90" s="156" t="e">
        <f>AVERAGE(Calculations!D91:M91)</f>
        <v>#DIV/0!</v>
      </c>
      <c r="O90" s="156" t="e">
        <f>STDEV(Calculations!D91:M91)</f>
        <v>#DIV/0!</v>
      </c>
      <c r="P90" s="165"/>
    </row>
    <row r="91" spans="1:15" ht="12.75">
      <c r="A91" s="92"/>
      <c r="B91" s="37" t="str">
        <f>IF('Gene Table'!D91="","",'Gene Table'!D91)</f>
        <v>NM_004048</v>
      </c>
      <c r="C91" s="151" t="s">
        <v>356</v>
      </c>
      <c r="D91" s="152"/>
      <c r="E91" s="152"/>
      <c r="F91" s="152"/>
      <c r="G91" s="152"/>
      <c r="H91" s="152"/>
      <c r="I91" s="152"/>
      <c r="J91" s="152"/>
      <c r="K91" s="152"/>
      <c r="L91" s="152"/>
      <c r="M91" s="152"/>
      <c r="N91" s="156" t="e">
        <f>AVERAGE(Calculations!D92:M92)</f>
        <v>#DIV/0!</v>
      </c>
      <c r="O91" s="156" t="e">
        <f>STDEV(Calculations!D92:M92)</f>
        <v>#DIV/0!</v>
      </c>
    </row>
    <row r="92" spans="1:16" ht="12.75">
      <c r="A92" s="92"/>
      <c r="B92" s="37" t="str">
        <f>IF('Gene Table'!D92="","",'Gene Table'!D92)</f>
        <v>NM_012423</v>
      </c>
      <c r="C92" s="151" t="s">
        <v>360</v>
      </c>
      <c r="D92" s="152"/>
      <c r="E92" s="152"/>
      <c r="F92" s="152"/>
      <c r="G92" s="152"/>
      <c r="H92" s="152"/>
      <c r="I92" s="152"/>
      <c r="J92" s="152"/>
      <c r="K92" s="152"/>
      <c r="L92" s="152"/>
      <c r="M92" s="152"/>
      <c r="N92" s="156" t="e">
        <f>AVERAGE(Calculations!D93:M93)</f>
        <v>#DIV/0!</v>
      </c>
      <c r="O92" s="156" t="e">
        <f>STDEV(Calculations!D93:M93)</f>
        <v>#DIV/0!</v>
      </c>
      <c r="P92" s="165"/>
    </row>
    <row r="93" spans="1:15" ht="12.75">
      <c r="A93" s="92"/>
      <c r="B93" s="37" t="str">
        <f>IF('Gene Table'!D93="","",'Gene Table'!D93)</f>
        <v>NM_000194</v>
      </c>
      <c r="C93" s="151" t="s">
        <v>364</v>
      </c>
      <c r="D93" s="152"/>
      <c r="E93" s="152"/>
      <c r="F93" s="152"/>
      <c r="G93" s="152"/>
      <c r="H93" s="152"/>
      <c r="I93" s="152"/>
      <c r="J93" s="152"/>
      <c r="K93" s="152"/>
      <c r="L93" s="152"/>
      <c r="M93" s="152"/>
      <c r="N93" s="156" t="e">
        <f>AVERAGE(Calculations!D94:M94)</f>
        <v>#DIV/0!</v>
      </c>
      <c r="O93" s="156" t="e">
        <f>STDEV(Calculations!D94:M94)</f>
        <v>#DIV/0!</v>
      </c>
    </row>
    <row r="94" spans="1:16" ht="12.75">
      <c r="A94" s="92"/>
      <c r="B94" s="37" t="str">
        <f>IF('Gene Table'!D94="","",'Gene Table'!D94)</f>
        <v>NR_003286</v>
      </c>
      <c r="C94" s="151" t="s">
        <v>368</v>
      </c>
      <c r="D94" s="152"/>
      <c r="E94" s="152"/>
      <c r="F94" s="152"/>
      <c r="G94" s="152"/>
      <c r="H94" s="152"/>
      <c r="I94" s="152"/>
      <c r="J94" s="152"/>
      <c r="K94" s="152"/>
      <c r="L94" s="152"/>
      <c r="M94" s="152"/>
      <c r="N94" s="156" t="e">
        <f>AVERAGE(Calculations!D95:M95)</f>
        <v>#DIV/0!</v>
      </c>
      <c r="O94" s="156" t="e">
        <f>STDEV(Calculations!D95:M95)</f>
        <v>#DIV/0!</v>
      </c>
      <c r="P94" s="165"/>
    </row>
    <row r="95" spans="1:15" ht="12.75">
      <c r="A95" s="92"/>
      <c r="B95" s="37" t="str">
        <f>IF('Gene Table'!D95="","",'Gene Table'!D95)</f>
        <v>RT</v>
      </c>
      <c r="C95" s="151" t="s">
        <v>372</v>
      </c>
      <c r="D95" s="152"/>
      <c r="E95" s="152"/>
      <c r="F95" s="152"/>
      <c r="G95" s="152"/>
      <c r="H95" s="152"/>
      <c r="I95" s="152"/>
      <c r="J95" s="152"/>
      <c r="K95" s="152"/>
      <c r="L95" s="152"/>
      <c r="M95" s="152"/>
      <c r="N95" s="156" t="e">
        <f>AVERAGE(Calculations!D96:M96)</f>
        <v>#DIV/0!</v>
      </c>
      <c r="O95" s="156" t="e">
        <f>STDEV(Calculations!D96:M96)</f>
        <v>#DIV/0!</v>
      </c>
    </row>
    <row r="96" spans="1:16" ht="12.75">
      <c r="A96" s="92"/>
      <c r="B96" s="37" t="str">
        <f>IF('Gene Table'!D96="","",'Gene Table'!D96)</f>
        <v>RT</v>
      </c>
      <c r="C96" s="151" t="s">
        <v>374</v>
      </c>
      <c r="D96" s="152"/>
      <c r="E96" s="152"/>
      <c r="F96" s="152"/>
      <c r="G96" s="152"/>
      <c r="H96" s="152"/>
      <c r="I96" s="152"/>
      <c r="J96" s="152"/>
      <c r="K96" s="152"/>
      <c r="L96" s="152"/>
      <c r="M96" s="152"/>
      <c r="N96" s="156" t="e">
        <f>AVERAGE(Calculations!D97:M97)</f>
        <v>#DIV/0!</v>
      </c>
      <c r="O96" s="156" t="e">
        <f>STDEV(Calculations!D97:M97)</f>
        <v>#DIV/0!</v>
      </c>
      <c r="P96" s="165"/>
    </row>
    <row r="97" spans="1:15" ht="12.75">
      <c r="A97" s="92"/>
      <c r="B97" s="37" t="str">
        <f>IF('Gene Table'!D97="","",'Gene Table'!D97)</f>
        <v>PCR</v>
      </c>
      <c r="C97" s="151" t="s">
        <v>375</v>
      </c>
      <c r="D97" s="152"/>
      <c r="E97" s="152"/>
      <c r="F97" s="152"/>
      <c r="G97" s="152"/>
      <c r="H97" s="152"/>
      <c r="I97" s="152"/>
      <c r="J97" s="152"/>
      <c r="K97" s="152"/>
      <c r="L97" s="152"/>
      <c r="M97" s="152"/>
      <c r="N97" s="156" t="e">
        <f>AVERAGE(Calculations!D98:M98)</f>
        <v>#DIV/0!</v>
      </c>
      <c r="O97" s="156" t="e">
        <f>STDEV(Calculations!D98:M98)</f>
        <v>#DIV/0!</v>
      </c>
    </row>
    <row r="98" spans="1:16" ht="12.75">
      <c r="A98" s="92"/>
      <c r="B98" s="37" t="str">
        <f>IF('Gene Table'!D98="","",'Gene Table'!D98)</f>
        <v>PCR</v>
      </c>
      <c r="C98" s="151" t="s">
        <v>377</v>
      </c>
      <c r="D98" s="152"/>
      <c r="E98" s="152"/>
      <c r="F98" s="152"/>
      <c r="G98" s="152"/>
      <c r="H98" s="152"/>
      <c r="I98" s="152"/>
      <c r="J98" s="152"/>
      <c r="K98" s="152"/>
      <c r="L98" s="152"/>
      <c r="M98" s="152"/>
      <c r="N98" s="156" t="e">
        <f>AVERAGE(Calculations!D99:M99)</f>
        <v>#DIV/0!</v>
      </c>
      <c r="O98" s="156" t="e">
        <f>STDEV(Calculations!D99:M99)</f>
        <v>#DIV/0!</v>
      </c>
      <c r="P98" s="165"/>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6" t="e">
        <f>AVERAGE(Calculations!D100:M100)</f>
        <v>#DIV/0!</v>
      </c>
      <c r="O99" s="156" t="e">
        <f>STDEV(Calculations!D100:M100)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6" t="e">
        <f>AVERAGE(Calculations!D101:M101)</f>
        <v>#DIV/0!</v>
      </c>
      <c r="O100" s="156" t="e">
        <f>STDEV(Calculations!D101:M101)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6" t="e">
        <f>AVERAGE(Calculations!D102:M102)</f>
        <v>#DIV/0!</v>
      </c>
      <c r="O101" s="156" t="e">
        <f>STDEV(Calculations!D102:M102)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6" t="e">
        <f>AVERAGE(Calculations!D103:M103)</f>
        <v>#DIV/0!</v>
      </c>
      <c r="O102" s="156" t="e">
        <f>STDEV(Calculations!D103:M103)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6" t="e">
        <f>AVERAGE(Calculations!D104:M104)</f>
        <v>#DIV/0!</v>
      </c>
      <c r="O103" s="156" t="e">
        <f>STDEV(Calculations!D104:M104)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6" t="e">
        <f>AVERAGE(Calculations!D105:M105)</f>
        <v>#DIV/0!</v>
      </c>
      <c r="O104" s="156" t="e">
        <f>STDEV(Calculations!D105:M105)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6" t="e">
        <f>AVERAGE(Calculations!D106:M106)</f>
        <v>#DIV/0!</v>
      </c>
      <c r="O105" s="156" t="e">
        <f>STDEV(Calculations!D106:M106)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6" t="e">
        <f>AVERAGE(Calculations!D107:M107)</f>
        <v>#DIV/0!</v>
      </c>
      <c r="O106" s="156" t="e">
        <f>STDEV(Calculations!D107:M107)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6" t="e">
        <f>AVERAGE(Calculations!D108:M108)</f>
        <v>#DIV/0!</v>
      </c>
      <c r="O107" s="156" t="e">
        <f>STDEV(Calculations!D108:M108)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6" t="e">
        <f>AVERAGE(Calculations!D109:M109)</f>
        <v>#DIV/0!</v>
      </c>
      <c r="O108" s="156" t="e">
        <f>STDEV(Calculations!D109:M109)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6" t="e">
        <f>AVERAGE(Calculations!D110:M110)</f>
        <v>#DIV/0!</v>
      </c>
      <c r="O109" s="156" t="e">
        <f>STDEV(Calculations!D110:M110)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6" t="e">
        <f>AVERAGE(Calculations!D111:M111)</f>
        <v>#DIV/0!</v>
      </c>
      <c r="O110" s="156" t="e">
        <f>STDEV(Calculations!D111:M111)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6" t="e">
        <f>AVERAGE(Calculations!D112:M112)</f>
        <v>#DIV/0!</v>
      </c>
      <c r="O111" s="156" t="e">
        <f>STDEV(Calculations!D112:M112)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6" t="e">
        <f>AVERAGE(Calculations!D113:M113)</f>
        <v>#DIV/0!</v>
      </c>
      <c r="O112" s="156" t="e">
        <f>STDEV(Calculations!D113:M113)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6" t="e">
        <f>AVERAGE(Calculations!D114:M114)</f>
        <v>#DIV/0!</v>
      </c>
      <c r="O113" s="156" t="e">
        <f>STDEV(Calculations!D114:M114)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6" t="e">
        <f>AVERAGE(Calculations!D115:M115)</f>
        <v>#DIV/0!</v>
      </c>
      <c r="O114" s="156" t="e">
        <f>STDEV(Calculations!D115:M115)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6" t="e">
        <f>AVERAGE(Calculations!D116:M116)</f>
        <v>#DIV/0!</v>
      </c>
      <c r="O115" s="156" t="e">
        <f>STDEV(Calculations!D116:M116)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6" t="e">
        <f>AVERAGE(Calculations!D117:M117)</f>
        <v>#DIV/0!</v>
      </c>
      <c r="O116" s="156" t="e">
        <f>STDEV(Calculations!D117:M117)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6" t="e">
        <f>AVERAGE(Calculations!D118:M118)</f>
        <v>#DIV/0!</v>
      </c>
      <c r="O117" s="156" t="e">
        <f>STDEV(Calculations!D118:M118)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6" t="e">
        <f>AVERAGE(Calculations!D119:M119)</f>
        <v>#DIV/0!</v>
      </c>
      <c r="O118" s="156" t="e">
        <f>STDEV(Calculations!D119:M119)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6" t="e">
        <f>AVERAGE(Calculations!D120:M120)</f>
        <v>#DIV/0!</v>
      </c>
      <c r="O119" s="156" t="e">
        <f>STDEV(Calculations!D120:M120)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6" t="e">
        <f>AVERAGE(Calculations!D121:M121)</f>
        <v>#DIV/0!</v>
      </c>
      <c r="O120" s="156" t="e">
        <f>STDEV(Calculations!D121:M121)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6" t="e">
        <f>AVERAGE(Calculations!D122:M122)</f>
        <v>#DIV/0!</v>
      </c>
      <c r="O121" s="156" t="e">
        <f>STDEV(Calculations!D122:M122)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6" t="e">
        <f>AVERAGE(Calculations!D123:M123)</f>
        <v>#DIV/0!</v>
      </c>
      <c r="O122" s="156" t="e">
        <f>STDEV(Calculations!D123:M123)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6" t="e">
        <f>AVERAGE(Calculations!D124:M124)</f>
        <v>#DIV/0!</v>
      </c>
      <c r="O123" s="156" t="e">
        <f>STDEV(Calculations!D124:M124)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6" t="e">
        <f>AVERAGE(Calculations!D125:M125)</f>
        <v>#DIV/0!</v>
      </c>
      <c r="O124" s="156" t="e">
        <f>STDEV(Calculations!D125:M125)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6" t="e">
        <f>AVERAGE(Calculations!D126:M126)</f>
        <v>#DIV/0!</v>
      </c>
      <c r="O125" s="156" t="e">
        <f>STDEV(Calculations!D126:M126)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6" t="e">
        <f>AVERAGE(Calculations!D127:M127)</f>
        <v>#DIV/0!</v>
      </c>
      <c r="O126" s="156" t="e">
        <f>STDEV(Calculations!D127:M127)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6" t="e">
        <f>AVERAGE(Calculations!D128:M128)</f>
        <v>#DIV/0!</v>
      </c>
      <c r="O127" s="156" t="e">
        <f>STDEV(Calculations!D128:M128)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6" t="e">
        <f>AVERAGE(Calculations!D129:M129)</f>
        <v>#DIV/0!</v>
      </c>
      <c r="O128" s="156" t="e">
        <f>STDEV(Calculations!D129:M129)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6" t="e">
        <f>AVERAGE(Calculations!D130:M130)</f>
        <v>#DIV/0!</v>
      </c>
      <c r="O129" s="156" t="e">
        <f>STDEV(Calculations!D130:M130)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6" t="e">
        <f>AVERAGE(Calculations!D131:M131)</f>
        <v>#DIV/0!</v>
      </c>
      <c r="O130" s="156" t="e">
        <f>STDEV(Calculations!D131:M131)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6" t="e">
        <f>AVERAGE(Calculations!D132:M132)</f>
        <v>#DIV/0!</v>
      </c>
      <c r="O131" s="156" t="e">
        <f>STDEV(Calculations!D132:M132)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6" t="e">
        <f>AVERAGE(Calculations!D133:M133)</f>
        <v>#DIV/0!</v>
      </c>
      <c r="O132" s="156" t="e">
        <f>STDEV(Calculations!D133:M133)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6" t="e">
        <f>AVERAGE(Calculations!D134:M134)</f>
        <v>#DIV/0!</v>
      </c>
      <c r="O133" s="156" t="e">
        <f>STDEV(Calculations!D134:M134)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6" t="e">
        <f>AVERAGE(Calculations!D135:M135)</f>
        <v>#DIV/0!</v>
      </c>
      <c r="O134" s="156" t="e">
        <f>STDEV(Calculations!D135:M135)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6" t="e">
        <f>AVERAGE(Calculations!D136:M136)</f>
        <v>#DIV/0!</v>
      </c>
      <c r="O135" s="156" t="e">
        <f>STDEV(Calculations!D136:M136)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6" t="e">
        <f>AVERAGE(Calculations!D137:M137)</f>
        <v>#DIV/0!</v>
      </c>
      <c r="O136" s="156" t="e">
        <f>STDEV(Calculations!D137:M137)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6" t="e">
        <f>AVERAGE(Calculations!D138:M138)</f>
        <v>#DIV/0!</v>
      </c>
      <c r="O137" s="156" t="e">
        <f>STDEV(Calculations!D138:M138)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6" t="e">
        <f>AVERAGE(Calculations!D139:M139)</f>
        <v>#DIV/0!</v>
      </c>
      <c r="O138" s="156" t="e">
        <f>STDEV(Calculations!D139:M139)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6" t="e">
        <f>AVERAGE(Calculations!D140:M140)</f>
        <v>#DIV/0!</v>
      </c>
      <c r="O139" s="156" t="e">
        <f>STDEV(Calculations!D140:M140)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6" t="e">
        <f>AVERAGE(Calculations!D141:M141)</f>
        <v>#DIV/0!</v>
      </c>
      <c r="O140" s="156" t="e">
        <f>STDEV(Calculations!D141:M141)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6" t="e">
        <f>AVERAGE(Calculations!D142:M142)</f>
        <v>#DIV/0!</v>
      </c>
      <c r="O141" s="156" t="e">
        <f>STDEV(Calculations!D142:M142)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6" t="e">
        <f>AVERAGE(Calculations!D143:M143)</f>
        <v>#DIV/0!</v>
      </c>
      <c r="O142" s="156" t="e">
        <f>STDEV(Calculations!D143:M143)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6" t="e">
        <f>AVERAGE(Calculations!D144:M144)</f>
        <v>#DIV/0!</v>
      </c>
      <c r="O143" s="156" t="e">
        <f>STDEV(Calculations!D144:M144)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6" t="e">
        <f>AVERAGE(Calculations!D145:M145)</f>
        <v>#DIV/0!</v>
      </c>
      <c r="O144" s="156" t="e">
        <f>STDEV(Calculations!D145:M145)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6" t="e">
        <f>AVERAGE(Calculations!D146:M146)</f>
        <v>#DIV/0!</v>
      </c>
      <c r="O145" s="156" t="e">
        <f>STDEV(Calculations!D146:M146)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6" t="e">
        <f>AVERAGE(Calculations!D147:M147)</f>
        <v>#DIV/0!</v>
      </c>
      <c r="O146" s="156" t="e">
        <f>STDEV(Calculations!D147:M147)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6" t="e">
        <f>AVERAGE(Calculations!D148:M148)</f>
        <v>#DIV/0!</v>
      </c>
      <c r="O147" s="156" t="e">
        <f>STDEV(Calculations!D148:M148)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6" t="e">
        <f>AVERAGE(Calculations!D149:M149)</f>
        <v>#DIV/0!</v>
      </c>
      <c r="O148" s="156" t="e">
        <f>STDEV(Calculations!D149:M149)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6" t="e">
        <f>AVERAGE(Calculations!D150:M150)</f>
        <v>#DIV/0!</v>
      </c>
      <c r="O149" s="156" t="e">
        <f>STDEV(Calculations!D150:M150)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6" t="e">
        <f>AVERAGE(Calculations!D151:M151)</f>
        <v>#DIV/0!</v>
      </c>
      <c r="O150" s="156" t="e">
        <f>STDEV(Calculations!D151:M151)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6" t="e">
        <f>AVERAGE(Calculations!D152:M152)</f>
        <v>#DIV/0!</v>
      </c>
      <c r="O151" s="156" t="e">
        <f>STDEV(Calculations!D152:M152)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6" t="e">
        <f>AVERAGE(Calculations!D153:M153)</f>
        <v>#DIV/0!</v>
      </c>
      <c r="O152" s="156" t="e">
        <f>STDEV(Calculations!D153:M153)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6" t="e">
        <f>AVERAGE(Calculations!D154:M154)</f>
        <v>#DIV/0!</v>
      </c>
      <c r="O153" s="156" t="e">
        <f>STDEV(Calculations!D154:M154)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6" t="e">
        <f>AVERAGE(Calculations!D155:M155)</f>
        <v>#DIV/0!</v>
      </c>
      <c r="O154" s="156" t="e">
        <f>STDEV(Calculations!D155:M155)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6" t="e">
        <f>AVERAGE(Calculations!D156:M156)</f>
        <v>#DIV/0!</v>
      </c>
      <c r="O155" s="156" t="e">
        <f>STDEV(Calculations!D156:M156)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6" t="e">
        <f>AVERAGE(Calculations!D157:M157)</f>
        <v>#DIV/0!</v>
      </c>
      <c r="O156" s="156" t="e">
        <f>STDEV(Calculations!D157:M157)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6" t="e">
        <f>AVERAGE(Calculations!D158:M158)</f>
        <v>#DIV/0!</v>
      </c>
      <c r="O157" s="156" t="e">
        <f>STDEV(Calculations!D158:M158)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6" t="e">
        <f>AVERAGE(Calculations!D159:M159)</f>
        <v>#DIV/0!</v>
      </c>
      <c r="O158" s="156" t="e">
        <f>STDEV(Calculations!D159:M159)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6" t="e">
        <f>AVERAGE(Calculations!D160:M160)</f>
        <v>#DIV/0!</v>
      </c>
      <c r="O159" s="156" t="e">
        <f>STDEV(Calculations!D160:M160)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6" t="e">
        <f>AVERAGE(Calculations!D161:M161)</f>
        <v>#DIV/0!</v>
      </c>
      <c r="O160" s="156" t="e">
        <f>STDEV(Calculations!D161:M161)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6" t="e">
        <f>AVERAGE(Calculations!D162:M162)</f>
        <v>#DIV/0!</v>
      </c>
      <c r="O161" s="156" t="e">
        <f>STDEV(Calculations!D162:M162)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6" t="e">
        <f>AVERAGE(Calculations!D163:M163)</f>
        <v>#DIV/0!</v>
      </c>
      <c r="O162" s="156" t="e">
        <f>STDEV(Calculations!D163:M163)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6" t="e">
        <f>AVERAGE(Calculations!D164:M164)</f>
        <v>#DIV/0!</v>
      </c>
      <c r="O163" s="156" t="e">
        <f>STDEV(Calculations!D164:M164)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6" t="e">
        <f>AVERAGE(Calculations!D165:M165)</f>
        <v>#DIV/0!</v>
      </c>
      <c r="O164" s="156" t="e">
        <f>STDEV(Calculations!D165:M165)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6" t="e">
        <f>AVERAGE(Calculations!D166:M166)</f>
        <v>#DIV/0!</v>
      </c>
      <c r="O165" s="156" t="e">
        <f>STDEV(Calculations!D166:M166)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6" t="e">
        <f>AVERAGE(Calculations!D167:M167)</f>
        <v>#DIV/0!</v>
      </c>
      <c r="O166" s="156" t="e">
        <f>STDEV(Calculations!D167:M167)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6" t="e">
        <f>AVERAGE(Calculations!D168:M168)</f>
        <v>#DIV/0!</v>
      </c>
      <c r="O167" s="156" t="e">
        <f>STDEV(Calculations!D168:M168)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6" t="e">
        <f>AVERAGE(Calculations!D169:M169)</f>
        <v>#DIV/0!</v>
      </c>
      <c r="O168" s="156" t="e">
        <f>STDEV(Calculations!D169:M169)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6" t="e">
        <f>AVERAGE(Calculations!D170:M170)</f>
        <v>#DIV/0!</v>
      </c>
      <c r="O169" s="156" t="e">
        <f>STDEV(Calculations!D170:M170)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6" t="e">
        <f>AVERAGE(Calculations!D171:M171)</f>
        <v>#DIV/0!</v>
      </c>
      <c r="O170" s="156" t="e">
        <f>STDEV(Calculations!D171:M171)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6" t="e">
        <f>AVERAGE(Calculations!D172:M172)</f>
        <v>#DIV/0!</v>
      </c>
      <c r="O171" s="156" t="e">
        <f>STDEV(Calculations!D172:M172)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6" t="e">
        <f>AVERAGE(Calculations!D173:M173)</f>
        <v>#DIV/0!</v>
      </c>
      <c r="O172" s="156" t="e">
        <f>STDEV(Calculations!D173:M173)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6" t="e">
        <f>AVERAGE(Calculations!D174:M174)</f>
        <v>#DIV/0!</v>
      </c>
      <c r="O173" s="156" t="e">
        <f>STDEV(Calculations!D174:M174)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6" t="e">
        <f>AVERAGE(Calculations!D175:M175)</f>
        <v>#DIV/0!</v>
      </c>
      <c r="O174" s="156" t="e">
        <f>STDEV(Calculations!D175:M175)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6" t="e">
        <f>AVERAGE(Calculations!D176:M176)</f>
        <v>#DIV/0!</v>
      </c>
      <c r="O175" s="156" t="e">
        <f>STDEV(Calculations!D176:M176)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6" t="e">
        <f>AVERAGE(Calculations!D177:M177)</f>
        <v>#DIV/0!</v>
      </c>
      <c r="O176" s="156" t="e">
        <f>STDEV(Calculations!D177:M177)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6" t="e">
        <f>AVERAGE(Calculations!D178:M178)</f>
        <v>#DIV/0!</v>
      </c>
      <c r="O177" s="156" t="e">
        <f>STDEV(Calculations!D178:M178)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6" t="e">
        <f>AVERAGE(Calculations!D179:M179)</f>
        <v>#DIV/0!</v>
      </c>
      <c r="O178" s="156" t="e">
        <f>STDEV(Calculations!D179:M179)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6" t="e">
        <f>AVERAGE(Calculations!D180:M180)</f>
        <v>#DIV/0!</v>
      </c>
      <c r="O179" s="156" t="e">
        <f>STDEV(Calculations!D180:M180)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6" t="e">
        <f>AVERAGE(Calculations!D181:M181)</f>
        <v>#DIV/0!</v>
      </c>
      <c r="O180" s="156" t="e">
        <f>STDEV(Calculations!D181:M181)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6" t="e">
        <f>AVERAGE(Calculations!D182:M182)</f>
        <v>#DIV/0!</v>
      </c>
      <c r="O181" s="156" t="e">
        <f>STDEV(Calculations!D182:M182)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6" t="e">
        <f>AVERAGE(Calculations!D183:M183)</f>
        <v>#DIV/0!</v>
      </c>
      <c r="O182" s="156" t="e">
        <f>STDEV(Calculations!D183:M183)</f>
        <v>#DIV/0!</v>
      </c>
    </row>
    <row r="183" spans="1:15" ht="12.75">
      <c r="A183" s="92"/>
      <c r="B183" s="37" t="str">
        <f>IF('Gene Table'!D183="","",'Gene Table'!D183)</f>
        <v>HGDC</v>
      </c>
      <c r="C183" s="151" t="s">
        <v>345</v>
      </c>
      <c r="D183" s="152"/>
      <c r="E183" s="152"/>
      <c r="F183" s="152"/>
      <c r="G183" s="152"/>
      <c r="H183" s="152"/>
      <c r="I183" s="152"/>
      <c r="J183" s="152"/>
      <c r="K183" s="152"/>
      <c r="L183" s="152"/>
      <c r="M183" s="152"/>
      <c r="N183" s="156" t="e">
        <f>AVERAGE(Calculations!D184:M184)</f>
        <v>#DIV/0!</v>
      </c>
      <c r="O183" s="156" t="e">
        <f>STDEV(Calculations!D184:M184)</f>
        <v>#DIV/0!</v>
      </c>
    </row>
    <row r="184" spans="1:15" ht="12.75">
      <c r="A184" s="92"/>
      <c r="B184" s="37" t="str">
        <f>IF('Gene Table'!D184="","",'Gene Table'!D184)</f>
        <v>HGDC</v>
      </c>
      <c r="C184" s="151" t="s">
        <v>347</v>
      </c>
      <c r="D184" s="152"/>
      <c r="E184" s="152"/>
      <c r="F184" s="152"/>
      <c r="G184" s="152"/>
      <c r="H184" s="152"/>
      <c r="I184" s="152"/>
      <c r="J184" s="152"/>
      <c r="K184" s="152"/>
      <c r="L184" s="152"/>
      <c r="M184" s="152"/>
      <c r="N184" s="156" t="e">
        <f>AVERAGE(Calculations!D185:M185)</f>
        <v>#DIV/0!</v>
      </c>
      <c r="O184" s="156" t="e">
        <f>STDEV(Calculations!D185:M185)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6" t="e">
        <f>AVERAGE(Calculations!D186:M186)</f>
        <v>#DIV/0!</v>
      </c>
      <c r="O185" s="156" t="e">
        <f>STDEV(Calculations!D186:M186)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6" t="e">
        <f>AVERAGE(Calculations!D187:M187)</f>
        <v>#DIV/0!</v>
      </c>
      <c r="O186" s="156" t="e">
        <f>STDEV(Calculations!D187:M187)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6" t="e">
        <f>AVERAGE(Calculations!D188:M188)</f>
        <v>#DIV/0!</v>
      </c>
      <c r="O187" s="156" t="e">
        <f>STDEV(Calculations!D188:M188)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6" t="e">
        <f>AVERAGE(Calculations!D189:M189)</f>
        <v>#DIV/0!</v>
      </c>
      <c r="O188" s="156" t="e">
        <f>STDEV(Calculations!D189:M189)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6" t="e">
        <f>AVERAGE(Calculations!D190:M190)</f>
        <v>#DIV/0!</v>
      </c>
      <c r="O189" s="156" t="e">
        <f>STDEV(Calculations!D190:M190)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6" t="e">
        <f>AVERAGE(Calculations!D191:M191)</f>
        <v>#DIV/0!</v>
      </c>
      <c r="O190" s="156" t="e">
        <f>STDEV(Calculations!D191:M191)</f>
        <v>#DIV/0!</v>
      </c>
    </row>
    <row r="191" spans="1:15" ht="12.75">
      <c r="A191" s="92"/>
      <c r="B191" s="37" t="str">
        <f>IF('Gene Table'!D191="","",'Gene Table'!D191)</f>
        <v>RT</v>
      </c>
      <c r="C191" s="151" t="s">
        <v>372</v>
      </c>
      <c r="D191" s="152"/>
      <c r="E191" s="152"/>
      <c r="F191" s="152"/>
      <c r="G191" s="152"/>
      <c r="H191" s="152"/>
      <c r="I191" s="152"/>
      <c r="J191" s="152"/>
      <c r="K191" s="152"/>
      <c r="L191" s="152"/>
      <c r="M191" s="152"/>
      <c r="N191" s="156" t="e">
        <f>AVERAGE(Calculations!D192:M192)</f>
        <v>#DIV/0!</v>
      </c>
      <c r="O191" s="156" t="e">
        <f>STDEV(Calculations!D192:M192)</f>
        <v>#DIV/0!</v>
      </c>
    </row>
    <row r="192" spans="1:15" ht="12.75">
      <c r="A192" s="92"/>
      <c r="B192" s="37" t="str">
        <f>IF('Gene Table'!D192="","",'Gene Table'!D192)</f>
        <v>RT</v>
      </c>
      <c r="C192" s="151" t="s">
        <v>374</v>
      </c>
      <c r="D192" s="152"/>
      <c r="E192" s="152"/>
      <c r="F192" s="152"/>
      <c r="G192" s="152"/>
      <c r="H192" s="152"/>
      <c r="I192" s="152"/>
      <c r="J192" s="152"/>
      <c r="K192" s="152"/>
      <c r="L192" s="152"/>
      <c r="M192" s="152"/>
      <c r="N192" s="156" t="e">
        <f>AVERAGE(Calculations!D193:M193)</f>
        <v>#DIV/0!</v>
      </c>
      <c r="O192" s="156" t="e">
        <f>STDEV(Calculations!D193:M193)</f>
        <v>#DIV/0!</v>
      </c>
    </row>
    <row r="193" spans="1:15" ht="12.75">
      <c r="A193" s="92"/>
      <c r="B193" s="37" t="str">
        <f>IF('Gene Table'!D193="","",'Gene Table'!D193)</f>
        <v>PCR</v>
      </c>
      <c r="C193" s="151" t="s">
        <v>375</v>
      </c>
      <c r="D193" s="152"/>
      <c r="E193" s="152"/>
      <c r="F193" s="152"/>
      <c r="G193" s="152"/>
      <c r="H193" s="152"/>
      <c r="I193" s="152"/>
      <c r="J193" s="152"/>
      <c r="K193" s="152"/>
      <c r="L193" s="152"/>
      <c r="M193" s="152"/>
      <c r="N193" s="156" t="e">
        <f>AVERAGE(Calculations!D194:M194)</f>
        <v>#DIV/0!</v>
      </c>
      <c r="O193" s="156" t="e">
        <f>STDEV(Calculations!D194:M194)</f>
        <v>#DIV/0!</v>
      </c>
    </row>
    <row r="194" spans="1:15" ht="12.75">
      <c r="A194" s="92"/>
      <c r="B194" s="37" t="str">
        <f>IF('Gene Table'!D194="","",'Gene Table'!D194)</f>
        <v>PCR</v>
      </c>
      <c r="C194" s="151" t="s">
        <v>377</v>
      </c>
      <c r="D194" s="152"/>
      <c r="E194" s="152"/>
      <c r="F194" s="152"/>
      <c r="G194" s="152"/>
      <c r="H194" s="152"/>
      <c r="I194" s="152"/>
      <c r="J194" s="152"/>
      <c r="K194" s="152"/>
      <c r="L194" s="152"/>
      <c r="M194" s="152"/>
      <c r="N194" s="156" t="e">
        <f>AVERAGE(Calculations!D195:M195)</f>
        <v>#DIV/0!</v>
      </c>
      <c r="O194" s="156"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G196" sqref="G196"/>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4.25" customHeight="1">
      <c r="A1" s="61" t="s">
        <v>3</v>
      </c>
      <c r="B1" s="72" t="s">
        <v>6</v>
      </c>
      <c r="C1" s="61" t="s">
        <v>631</v>
      </c>
      <c r="D1" s="98" t="str">
        <f>Results!E2</f>
        <v>Control Sample</v>
      </c>
      <c r="E1" s="99"/>
      <c r="F1" s="99"/>
      <c r="G1" s="99"/>
      <c r="H1" s="99"/>
      <c r="I1" s="99"/>
      <c r="J1" s="99"/>
      <c r="K1" s="99"/>
      <c r="L1" s="99"/>
      <c r="M1" s="99"/>
      <c r="N1" s="153"/>
      <c r="O1" s="154"/>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98"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NM_000546</v>
      </c>
      <c r="C3" s="151" t="s">
        <v>9</v>
      </c>
      <c r="D3" s="152"/>
      <c r="E3" s="152"/>
      <c r="F3" s="152"/>
      <c r="G3" s="152"/>
      <c r="H3" s="152"/>
      <c r="I3" s="152"/>
      <c r="J3" s="152"/>
      <c r="K3" s="152"/>
      <c r="L3" s="152"/>
      <c r="M3" s="152"/>
      <c r="N3" s="155" t="e">
        <f>AVERAGE(Calculations!P4:Y4)</f>
        <v>#DIV/0!</v>
      </c>
      <c r="O3" s="156" t="e">
        <f>STDEV(Calculations!P4:Y4)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5" t="e">
        <f>AVERAGE(Calculations!P5:Y5)</f>
        <v>#DIV/0!</v>
      </c>
      <c r="O4" s="156" t="e">
        <f>STDEV(Calculations!P5:Y5)</f>
        <v>#DIV/0!</v>
      </c>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5" t="e">
        <f>AVERAGE(Calculations!P6:Y6)</f>
        <v>#DIV/0!</v>
      </c>
      <c r="O5" s="156" t="e">
        <f>STDEV(Calculations!P6:Y6)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5" t="e">
        <f>AVERAGE(Calculations!P7:Y7)</f>
        <v>#DIV/0!</v>
      </c>
      <c r="O6" s="156" t="e">
        <f>STDEV(Calculations!P7:Y7)</f>
        <v>#DIV/0!</v>
      </c>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5" t="e">
        <f>AVERAGE(Calculations!P8:Y8)</f>
        <v>#DIV/0!</v>
      </c>
      <c r="O7" s="156" t="e">
        <f>STDEV(Calculations!P8:Y8)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5" t="e">
        <f>AVERAGE(Calculations!P9:Y9)</f>
        <v>#DIV/0!</v>
      </c>
      <c r="O8" s="156" t="e">
        <f>STDEV(Calculations!P9:Y9)</f>
        <v>#DIV/0!</v>
      </c>
      <c r="Q8" s="157" t="s">
        <v>647</v>
      </c>
      <c r="R8" s="158" t="str">
        <f aca="true" t="shared" si="6" ref="R8:AB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t="shared" si="6"/>
        <v>#DIV/0!</v>
      </c>
      <c r="AC8" s="162" t="e">
        <f aca="true" t="shared" si="7" ref="AC8:AC11">STDEV(R8:AA8)</f>
        <v>#DIV/0!</v>
      </c>
    </row>
    <row r="9" spans="1:29" ht="12.75">
      <c r="A9" s="92"/>
      <c r="B9" s="37" t="str">
        <f>IF('Gene Table'!D9="","",'Gene Table'!D9)</f>
        <v>NM_000015</v>
      </c>
      <c r="C9" s="151" t="s">
        <v>33</v>
      </c>
      <c r="D9" s="152"/>
      <c r="E9" s="152"/>
      <c r="F9" s="152"/>
      <c r="G9" s="152"/>
      <c r="H9" s="152"/>
      <c r="I9" s="152"/>
      <c r="J9" s="152"/>
      <c r="K9" s="152"/>
      <c r="L9" s="152"/>
      <c r="M9" s="152"/>
      <c r="N9" s="155" t="e">
        <f>AVERAGE(Calculations!P10:Y10)</f>
        <v>#DIV/0!</v>
      </c>
      <c r="O9" s="156" t="e">
        <f>STDEV(Calculations!P10:Y10)</f>
        <v>#DIV/0!</v>
      </c>
      <c r="Q9" s="157" t="s">
        <v>648</v>
      </c>
      <c r="R9" s="158" t="str">
        <f aca="true" t="shared" si="8" ref="R9:AB9">IF(R4="","",R4/SUM(R$3:R$6))</f>
        <v/>
      </c>
      <c r="S9" s="158" t="str">
        <f t="shared" si="8"/>
        <v/>
      </c>
      <c r="T9" s="158" t="str">
        <f t="shared" si="8"/>
        <v/>
      </c>
      <c r="U9" s="158" t="str">
        <f t="shared" si="8"/>
        <v/>
      </c>
      <c r="V9" s="158" t="str">
        <f t="shared" si="8"/>
        <v/>
      </c>
      <c r="W9" s="158" t="str">
        <f t="shared" si="8"/>
        <v/>
      </c>
      <c r="X9" s="158" t="str">
        <f t="shared" si="8"/>
        <v/>
      </c>
      <c r="Y9" s="158" t="str">
        <f t="shared" si="8"/>
        <v/>
      </c>
      <c r="Z9" s="158" t="str">
        <f t="shared" si="8"/>
        <v/>
      </c>
      <c r="AA9" s="161" t="str">
        <f t="shared" si="8"/>
        <v/>
      </c>
      <c r="AB9" s="162" t="e">
        <f t="shared" si="8"/>
        <v>#DIV/0!</v>
      </c>
      <c r="AC9" s="162" t="e">
        <f t="shared" si="7"/>
        <v>#DIV/0!</v>
      </c>
    </row>
    <row r="10" spans="1:29" ht="12.75">
      <c r="A10" s="92"/>
      <c r="B10" s="37" t="str">
        <f>IF('Gene Table'!D10="","",'Gene Table'!D10)</f>
        <v>NM_006297</v>
      </c>
      <c r="C10" s="151" t="s">
        <v>37</v>
      </c>
      <c r="D10" s="152"/>
      <c r="E10" s="152"/>
      <c r="F10" s="152"/>
      <c r="G10" s="152"/>
      <c r="H10" s="152"/>
      <c r="I10" s="152"/>
      <c r="J10" s="152"/>
      <c r="K10" s="152"/>
      <c r="L10" s="152"/>
      <c r="M10" s="152"/>
      <c r="N10" s="155" t="e">
        <f>AVERAGE(Calculations!P11:Y11)</f>
        <v>#DIV/0!</v>
      </c>
      <c r="O10" s="156" t="e">
        <f>STDEV(Calculations!P11:Y11)</f>
        <v>#DIV/0!</v>
      </c>
      <c r="Q10" s="157" t="s">
        <v>649</v>
      </c>
      <c r="R10" s="158" t="str">
        <f aca="true" t="shared" si="9" ref="R10:AB10">IF(R5="","",R5/SUM(R$3:R$6))</f>
        <v/>
      </c>
      <c r="S10" s="158" t="str">
        <f t="shared" si="9"/>
        <v/>
      </c>
      <c r="T10" s="158" t="str">
        <f t="shared" si="9"/>
        <v/>
      </c>
      <c r="U10" s="158" t="str">
        <f t="shared" si="9"/>
        <v/>
      </c>
      <c r="V10" s="158" t="str">
        <f t="shared" si="9"/>
        <v/>
      </c>
      <c r="W10" s="158" t="str">
        <f t="shared" si="9"/>
        <v/>
      </c>
      <c r="X10" s="158" t="str">
        <f t="shared" si="9"/>
        <v/>
      </c>
      <c r="Y10" s="158" t="str">
        <f t="shared" si="9"/>
        <v/>
      </c>
      <c r="Z10" s="158" t="str">
        <f t="shared" si="9"/>
        <v/>
      </c>
      <c r="AA10" s="161" t="str">
        <f t="shared" si="9"/>
        <v/>
      </c>
      <c r="AB10" s="162" t="e">
        <f t="shared" si="9"/>
        <v>#DIV/0!</v>
      </c>
      <c r="AC10" s="162" t="e">
        <f t="shared" si="7"/>
        <v>#DIV/0!</v>
      </c>
    </row>
    <row r="11" spans="1:29" ht="12.75">
      <c r="A11" s="92"/>
      <c r="B11" s="37" t="str">
        <f>IF('Gene Table'!D11="","",'Gene Table'!D11)</f>
        <v>NM_000660</v>
      </c>
      <c r="C11" s="151" t="s">
        <v>41</v>
      </c>
      <c r="D11" s="152"/>
      <c r="E11" s="152"/>
      <c r="F11" s="152"/>
      <c r="G11" s="152"/>
      <c r="H11" s="152"/>
      <c r="I11" s="152"/>
      <c r="J11" s="152"/>
      <c r="K11" s="152"/>
      <c r="L11" s="152"/>
      <c r="M11" s="152"/>
      <c r="N11" s="155" t="e">
        <f>AVERAGE(Calculations!P12:Y12)</f>
        <v>#DIV/0!</v>
      </c>
      <c r="O11" s="156" t="e">
        <f>STDEV(Calculations!P12:Y12)</f>
        <v>#DIV/0!</v>
      </c>
      <c r="Q11" s="157" t="s">
        <v>650</v>
      </c>
      <c r="R11" s="158" t="str">
        <f aca="true" t="shared" si="10" ref="R11:AB11">IF(R6="","",R6/SUM(R$3:R$6))</f>
        <v/>
      </c>
      <c r="S11" s="158" t="str">
        <f t="shared" si="10"/>
        <v/>
      </c>
      <c r="T11" s="158" t="str">
        <f t="shared" si="10"/>
        <v/>
      </c>
      <c r="U11" s="158" t="str">
        <f t="shared" si="10"/>
        <v/>
      </c>
      <c r="V11" s="158" t="str">
        <f t="shared" si="10"/>
        <v/>
      </c>
      <c r="W11" s="158" t="str">
        <f t="shared" si="10"/>
        <v/>
      </c>
      <c r="X11" s="158" t="str">
        <f t="shared" si="10"/>
        <v/>
      </c>
      <c r="Y11" s="158" t="str">
        <f t="shared" si="10"/>
        <v/>
      </c>
      <c r="Z11" s="158" t="str">
        <f t="shared" si="10"/>
        <v/>
      </c>
      <c r="AA11" s="161" t="str">
        <f t="shared" si="10"/>
        <v/>
      </c>
      <c r="AB11" s="162" t="e">
        <f t="shared" si="10"/>
        <v>#DIV/0!</v>
      </c>
      <c r="AC11" s="162" t="e">
        <f t="shared" si="7"/>
        <v>#DIV/0!</v>
      </c>
    </row>
    <row r="12" spans="1:15" ht="12.75">
      <c r="A12" s="92"/>
      <c r="B12" s="37" t="str">
        <f>IF('Gene Table'!D12="","",'Gene Table'!D12)</f>
        <v>NM_019077</v>
      </c>
      <c r="C12" s="151" t="s">
        <v>45</v>
      </c>
      <c r="D12" s="152"/>
      <c r="E12" s="152"/>
      <c r="F12" s="152"/>
      <c r="G12" s="152"/>
      <c r="H12" s="152"/>
      <c r="I12" s="152"/>
      <c r="J12" s="152"/>
      <c r="K12" s="152"/>
      <c r="L12" s="152"/>
      <c r="M12" s="152"/>
      <c r="N12" s="155" t="e">
        <f>AVERAGE(Calculations!P13:Y13)</f>
        <v>#DIV/0!</v>
      </c>
      <c r="O12" s="156" t="e">
        <f>STDEV(Calculations!P13:Y13)</f>
        <v>#DIV/0!</v>
      </c>
    </row>
    <row r="13" spans="1:15" ht="12.75">
      <c r="A13" s="92"/>
      <c r="B13" s="37" t="str">
        <f>IF('Gene Table'!D13="","",'Gene Table'!D13)</f>
        <v>NM_000773</v>
      </c>
      <c r="C13" s="151" t="s">
        <v>49</v>
      </c>
      <c r="D13" s="152"/>
      <c r="E13" s="152"/>
      <c r="F13" s="152"/>
      <c r="G13" s="152"/>
      <c r="H13" s="152"/>
      <c r="I13" s="152"/>
      <c r="J13" s="152"/>
      <c r="K13" s="152"/>
      <c r="L13" s="152"/>
      <c r="M13" s="152"/>
      <c r="N13" s="155" t="e">
        <f>AVERAGE(Calculations!P14:Y14)</f>
        <v>#DIV/0!</v>
      </c>
      <c r="O13" s="156" t="e">
        <f>STDEV(Calculations!P14:Y14)</f>
        <v>#DIV/0!</v>
      </c>
    </row>
    <row r="14" spans="1:15" ht="12.75">
      <c r="A14" s="92"/>
      <c r="B14" s="37" t="str">
        <f>IF('Gene Table'!D14="","",'Gene Table'!D14)</f>
        <v>NM_000499</v>
      </c>
      <c r="C14" s="151" t="s">
        <v>53</v>
      </c>
      <c r="D14" s="152"/>
      <c r="E14" s="152"/>
      <c r="F14" s="152"/>
      <c r="G14" s="152"/>
      <c r="H14" s="152"/>
      <c r="I14" s="152"/>
      <c r="J14" s="152"/>
      <c r="K14" s="152"/>
      <c r="L14" s="152"/>
      <c r="M14" s="152"/>
      <c r="N14" s="155" t="e">
        <f>AVERAGE(Calculations!P15:Y15)</f>
        <v>#DIV/0!</v>
      </c>
      <c r="O14" s="156" t="e">
        <f>STDEV(Calculations!P15:Y15)</f>
        <v>#DIV/0!</v>
      </c>
    </row>
    <row r="15" spans="1:15" ht="12.75">
      <c r="A15" s="92"/>
      <c r="B15" s="37" t="str">
        <f>IF('Gene Table'!D15="","",'Gene Table'!D15)</f>
        <v>BC008403</v>
      </c>
      <c r="C15" s="151" t="s">
        <v>57</v>
      </c>
      <c r="D15" s="152"/>
      <c r="E15" s="152"/>
      <c r="F15" s="152"/>
      <c r="G15" s="152"/>
      <c r="H15" s="152"/>
      <c r="I15" s="152"/>
      <c r="J15" s="152"/>
      <c r="K15" s="152"/>
      <c r="L15" s="152"/>
      <c r="M15" s="152"/>
      <c r="N15" s="155" t="e">
        <f>AVERAGE(Calculations!P16:Y16)</f>
        <v>#DIV/0!</v>
      </c>
      <c r="O15" s="156" t="e">
        <f>STDEV(Calculations!P16:Y16)</f>
        <v>#DIV/0!</v>
      </c>
    </row>
    <row r="16" spans="1:15" ht="12.75">
      <c r="A16" s="92"/>
      <c r="B16" s="37" t="str">
        <f>IF('Gene Table'!D16="","",'Gene Table'!D16)</f>
        <v>NM_000600</v>
      </c>
      <c r="C16" s="151" t="s">
        <v>61</v>
      </c>
      <c r="D16" s="152"/>
      <c r="E16" s="152"/>
      <c r="F16" s="152"/>
      <c r="G16" s="152"/>
      <c r="H16" s="152"/>
      <c r="I16" s="152"/>
      <c r="J16" s="152"/>
      <c r="K16" s="152"/>
      <c r="L16" s="152"/>
      <c r="M16" s="152"/>
      <c r="N16" s="155" t="e">
        <f>AVERAGE(Calculations!P17:Y17)</f>
        <v>#DIV/0!</v>
      </c>
      <c r="O16" s="156" t="e">
        <f>STDEV(Calculations!P17:Y17)</f>
        <v>#DIV/0!</v>
      </c>
    </row>
    <row r="17" spans="1:15" ht="12.75">
      <c r="A17" s="92"/>
      <c r="B17" s="37" t="str">
        <f>IF('Gene Table'!D17="","",'Gene Table'!D17)</f>
        <v>NM_004994</v>
      </c>
      <c r="C17" s="151" t="s">
        <v>65</v>
      </c>
      <c r="D17" s="152"/>
      <c r="E17" s="152"/>
      <c r="F17" s="152"/>
      <c r="G17" s="152"/>
      <c r="H17" s="152"/>
      <c r="I17" s="152"/>
      <c r="J17" s="152"/>
      <c r="K17" s="152"/>
      <c r="L17" s="152"/>
      <c r="M17" s="152"/>
      <c r="N17" s="155" t="e">
        <f>AVERAGE(Calculations!P18:Y18)</f>
        <v>#DIV/0!</v>
      </c>
      <c r="O17" s="156" t="e">
        <f>STDEV(Calculations!P18:Y18)</f>
        <v>#DIV/0!</v>
      </c>
    </row>
    <row r="18" spans="1:15" ht="12.75">
      <c r="A18" s="92"/>
      <c r="B18" s="37" t="str">
        <f>IF('Gene Table'!D18="","",'Gene Table'!D18)</f>
        <v>NM_002392</v>
      </c>
      <c r="C18" s="151" t="s">
        <v>69</v>
      </c>
      <c r="D18" s="152"/>
      <c r="E18" s="152"/>
      <c r="F18" s="152"/>
      <c r="G18" s="152"/>
      <c r="H18" s="152"/>
      <c r="I18" s="152"/>
      <c r="J18" s="152"/>
      <c r="K18" s="152"/>
      <c r="L18" s="152"/>
      <c r="M18" s="152"/>
      <c r="N18" s="155" t="e">
        <f>AVERAGE(Calculations!P19:Y19)</f>
        <v>#DIV/0!</v>
      </c>
      <c r="O18" s="156" t="e">
        <f>STDEV(Calculations!P19:Y19)</f>
        <v>#DIV/0!</v>
      </c>
    </row>
    <row r="19" spans="1:15" ht="12.75">
      <c r="A19" s="92"/>
      <c r="B19" s="37" t="str">
        <f>IF('Gene Table'!D19="","",'Gene Table'!D19)</f>
        <v>NM_001562</v>
      </c>
      <c r="C19" s="151" t="s">
        <v>73</v>
      </c>
      <c r="D19" s="152"/>
      <c r="E19" s="152"/>
      <c r="F19" s="152"/>
      <c r="G19" s="152"/>
      <c r="H19" s="152"/>
      <c r="I19" s="152"/>
      <c r="J19" s="152"/>
      <c r="K19" s="152"/>
      <c r="L19" s="152"/>
      <c r="M19" s="152"/>
      <c r="N19" s="155" t="e">
        <f>AVERAGE(Calculations!P20:Y20)</f>
        <v>#DIV/0!</v>
      </c>
      <c r="O19" s="156" t="e">
        <f>STDEV(Calculations!P20:Y20)</f>
        <v>#DIV/0!</v>
      </c>
    </row>
    <row r="20" spans="1:15" ht="12.75">
      <c r="A20" s="92"/>
      <c r="B20" s="37" t="str">
        <f>IF('Gene Table'!D20="","",'Gene Table'!D20)</f>
        <v>NM_000690</v>
      </c>
      <c r="C20" s="151" t="s">
        <v>77</v>
      </c>
      <c r="D20" s="152"/>
      <c r="E20" s="152"/>
      <c r="F20" s="152"/>
      <c r="G20" s="152"/>
      <c r="H20" s="152"/>
      <c r="I20" s="152"/>
      <c r="J20" s="152"/>
      <c r="K20" s="152"/>
      <c r="L20" s="152"/>
      <c r="M20" s="152"/>
      <c r="N20" s="155" t="e">
        <f>AVERAGE(Calculations!P21:Y21)</f>
        <v>#DIV/0!</v>
      </c>
      <c r="O20" s="156" t="e">
        <f>STDEV(Calculations!P21:Y21)</f>
        <v>#DIV/0!</v>
      </c>
    </row>
    <row r="21" spans="1:15" ht="12.75">
      <c r="A21" s="92"/>
      <c r="B21" s="37" t="str">
        <f>IF('Gene Table'!D21="","",'Gene Table'!D21)</f>
        <v>NM_000120</v>
      </c>
      <c r="C21" s="151" t="s">
        <v>81</v>
      </c>
      <c r="D21" s="152"/>
      <c r="E21" s="152"/>
      <c r="F21" s="152"/>
      <c r="G21" s="152"/>
      <c r="H21" s="152"/>
      <c r="I21" s="152"/>
      <c r="J21" s="152"/>
      <c r="K21" s="152"/>
      <c r="L21" s="152"/>
      <c r="M21" s="152"/>
      <c r="N21" s="155" t="e">
        <f>AVERAGE(Calculations!P22:Y22)</f>
        <v>#DIV/0!</v>
      </c>
      <c r="O21" s="156" t="e">
        <f>STDEV(Calculations!P22:Y22)</f>
        <v>#DIV/0!</v>
      </c>
    </row>
    <row r="22" spans="1:15" ht="12.75">
      <c r="A22" s="92"/>
      <c r="B22" s="37" t="str">
        <f>IF('Gene Table'!D22="","",'Gene Table'!D22)</f>
        <v>NM_001963</v>
      </c>
      <c r="C22" s="151" t="s">
        <v>85</v>
      </c>
      <c r="D22" s="152"/>
      <c r="E22" s="152"/>
      <c r="F22" s="152"/>
      <c r="G22" s="152"/>
      <c r="H22" s="152"/>
      <c r="I22" s="152"/>
      <c r="J22" s="152"/>
      <c r="K22" s="152"/>
      <c r="L22" s="152"/>
      <c r="M22" s="152"/>
      <c r="N22" s="155" t="e">
        <f>AVERAGE(Calculations!P23:Y23)</f>
        <v>#DIV/0!</v>
      </c>
      <c r="O22" s="156" t="e">
        <f>STDEV(Calculations!P23:Y23)</f>
        <v>#DIV/0!</v>
      </c>
    </row>
    <row r="23" spans="1:15" ht="12.75">
      <c r="A23" s="92"/>
      <c r="B23" s="37" t="str">
        <f>IF('Gene Table'!D23="","",'Gene Table'!D23)</f>
        <v>NM_000662</v>
      </c>
      <c r="C23" s="151" t="s">
        <v>89</v>
      </c>
      <c r="D23" s="152"/>
      <c r="E23" s="152"/>
      <c r="F23" s="152"/>
      <c r="G23" s="152"/>
      <c r="H23" s="152"/>
      <c r="I23" s="152"/>
      <c r="J23" s="152"/>
      <c r="K23" s="152"/>
      <c r="L23" s="152"/>
      <c r="M23" s="152"/>
      <c r="N23" s="155" t="e">
        <f>AVERAGE(Calculations!P24:Y24)</f>
        <v>#DIV/0!</v>
      </c>
      <c r="O23" s="156" t="e">
        <f>STDEV(Calculations!P24:Y24)</f>
        <v>#DIV/0!</v>
      </c>
    </row>
    <row r="24" spans="1:15" ht="12.75">
      <c r="A24" s="92"/>
      <c r="B24" s="37" t="str">
        <f>IF('Gene Table'!D24="","",'Gene Table'!D24)</f>
        <v>NM_004628</v>
      </c>
      <c r="C24" s="151" t="s">
        <v>93</v>
      </c>
      <c r="D24" s="152"/>
      <c r="E24" s="152"/>
      <c r="F24" s="152"/>
      <c r="G24" s="152"/>
      <c r="H24" s="152"/>
      <c r="I24" s="152"/>
      <c r="J24" s="152"/>
      <c r="K24" s="152"/>
      <c r="L24" s="152"/>
      <c r="M24" s="152"/>
      <c r="N24" s="155" t="e">
        <f>AVERAGE(Calculations!P25:Y25)</f>
        <v>#DIV/0!</v>
      </c>
      <c r="O24" s="156" t="e">
        <f>STDEV(Calculations!P25:Y25)</f>
        <v>#DIV/0!</v>
      </c>
    </row>
    <row r="25" spans="1:15" ht="12.75">
      <c r="A25" s="92"/>
      <c r="B25" s="37" t="str">
        <f>IF('Gene Table'!D25="","",'Gene Table'!D25)</f>
        <v>NM_000636</v>
      </c>
      <c r="C25" s="151" t="s">
        <v>97</v>
      </c>
      <c r="D25" s="152"/>
      <c r="E25" s="152"/>
      <c r="F25" s="152"/>
      <c r="G25" s="152"/>
      <c r="H25" s="152"/>
      <c r="I25" s="152"/>
      <c r="J25" s="152"/>
      <c r="K25" s="152"/>
      <c r="L25" s="152"/>
      <c r="M25" s="152"/>
      <c r="N25" s="155" t="e">
        <f>AVERAGE(Calculations!P26:Y26)</f>
        <v>#DIV/0!</v>
      </c>
      <c r="O25" s="156" t="e">
        <f>STDEV(Calculations!P26:Y26)</f>
        <v>#DIV/0!</v>
      </c>
    </row>
    <row r="26" spans="1:15" ht="12.75">
      <c r="A26" s="92"/>
      <c r="B26" s="37" t="str">
        <f>IF('Gene Table'!D26="","",'Gene Table'!D26)</f>
        <v>NM_001033886</v>
      </c>
      <c r="C26" s="151" t="s">
        <v>101</v>
      </c>
      <c r="D26" s="152"/>
      <c r="E26" s="152"/>
      <c r="F26" s="152"/>
      <c r="G26" s="152"/>
      <c r="H26" s="152"/>
      <c r="I26" s="152"/>
      <c r="J26" s="152"/>
      <c r="K26" s="152"/>
      <c r="L26" s="152"/>
      <c r="M26" s="152"/>
      <c r="N26" s="155" t="e">
        <f>AVERAGE(Calculations!P27:Y27)</f>
        <v>#DIV/0!</v>
      </c>
      <c r="O26" s="156" t="e">
        <f>STDEV(Calculations!P27:Y27)</f>
        <v>#DIV/0!</v>
      </c>
    </row>
    <row r="27" spans="1:15" ht="12.75">
      <c r="A27" s="92"/>
      <c r="B27" s="37" t="str">
        <f>IF('Gene Table'!D27="","",'Gene Table'!D27)</f>
        <v>NM_053056</v>
      </c>
      <c r="C27" s="151" t="s">
        <v>105</v>
      </c>
      <c r="D27" s="152"/>
      <c r="E27" s="152"/>
      <c r="F27" s="152"/>
      <c r="G27" s="152"/>
      <c r="H27" s="152"/>
      <c r="I27" s="152"/>
      <c r="J27" s="152"/>
      <c r="K27" s="152"/>
      <c r="L27" s="152"/>
      <c r="M27" s="152"/>
      <c r="N27" s="155" t="e">
        <f>AVERAGE(Calculations!P28:Y28)</f>
        <v>#DIV/0!</v>
      </c>
      <c r="O27" s="156" t="e">
        <f>STDEV(Calculations!P28:Y28)</f>
        <v>#DIV/0!</v>
      </c>
    </row>
    <row r="28" spans="1:15" ht="12.75">
      <c r="A28" s="92"/>
      <c r="B28" s="37" t="str">
        <f>IF('Gene Table'!D28="","",'Gene Table'!D28)</f>
        <v>NM_002422</v>
      </c>
      <c r="C28" s="151" t="s">
        <v>109</v>
      </c>
      <c r="D28" s="152"/>
      <c r="E28" s="152"/>
      <c r="F28" s="152"/>
      <c r="G28" s="152"/>
      <c r="H28" s="152"/>
      <c r="I28" s="152"/>
      <c r="J28" s="152"/>
      <c r="K28" s="152"/>
      <c r="L28" s="152"/>
      <c r="M28" s="152"/>
      <c r="N28" s="155" t="e">
        <f>AVERAGE(Calculations!P29:Y29)</f>
        <v>#DIV/0!</v>
      </c>
      <c r="O28" s="156" t="e">
        <f>STDEV(Calculations!P29:Y29)</f>
        <v>#DIV/0!</v>
      </c>
    </row>
    <row r="29" spans="1:15" ht="12.75">
      <c r="A29" s="92"/>
      <c r="B29" s="37" t="str">
        <f>IF('Gene Table'!D29="","",'Gene Table'!D29)</f>
        <v>NM_002421</v>
      </c>
      <c r="C29" s="151" t="s">
        <v>113</v>
      </c>
      <c r="D29" s="152"/>
      <c r="E29" s="152"/>
      <c r="F29" s="152"/>
      <c r="G29" s="152"/>
      <c r="H29" s="152"/>
      <c r="I29" s="152"/>
      <c r="J29" s="152"/>
      <c r="K29" s="152"/>
      <c r="L29" s="152"/>
      <c r="M29" s="152"/>
      <c r="N29" s="155" t="e">
        <f>AVERAGE(Calculations!P30:Y30)</f>
        <v>#DIV/0!</v>
      </c>
      <c r="O29" s="156" t="e">
        <f>STDEV(Calculations!P30:Y30)</f>
        <v>#DIV/0!</v>
      </c>
    </row>
    <row r="30" spans="1:15" ht="12.75">
      <c r="A30" s="92"/>
      <c r="B30" s="37" t="str">
        <f>IF('Gene Table'!D30="","",'Gene Table'!D30)</f>
        <v>NM_000044</v>
      </c>
      <c r="C30" s="151" t="s">
        <v>117</v>
      </c>
      <c r="D30" s="152"/>
      <c r="E30" s="152"/>
      <c r="F30" s="152"/>
      <c r="G30" s="152"/>
      <c r="H30" s="152"/>
      <c r="I30" s="152"/>
      <c r="J30" s="152"/>
      <c r="K30" s="152"/>
      <c r="L30" s="152"/>
      <c r="M30" s="152"/>
      <c r="N30" s="155" t="e">
        <f>AVERAGE(Calculations!P31:Y31)</f>
        <v>#DIV/0!</v>
      </c>
      <c r="O30" s="156" t="e">
        <f>STDEV(Calculations!P31:Y31)</f>
        <v>#DIV/0!</v>
      </c>
    </row>
    <row r="31" spans="1:15" ht="12.75">
      <c r="A31" s="92"/>
      <c r="B31" s="37" t="str">
        <f>IF('Gene Table'!D31="","",'Gene Table'!D31)</f>
        <v>NM_000882</v>
      </c>
      <c r="C31" s="151" t="s">
        <v>121</v>
      </c>
      <c r="D31" s="152"/>
      <c r="E31" s="152"/>
      <c r="F31" s="152"/>
      <c r="G31" s="152"/>
      <c r="H31" s="152"/>
      <c r="I31" s="152"/>
      <c r="J31" s="152"/>
      <c r="K31" s="152"/>
      <c r="L31" s="152"/>
      <c r="M31" s="152"/>
      <c r="N31" s="155" t="e">
        <f>AVERAGE(Calculations!P32:Y32)</f>
        <v>#DIV/0!</v>
      </c>
      <c r="O31" s="156" t="e">
        <f>STDEV(Calculations!P32:Y32)</f>
        <v>#DIV/0!</v>
      </c>
    </row>
    <row r="32" spans="1:15" ht="12.75">
      <c r="A32" s="92"/>
      <c r="B32" s="37" t="str">
        <f>IF('Gene Table'!D32="","",'Gene Table'!D32)</f>
        <v>NM_000577</v>
      </c>
      <c r="C32" s="151" t="s">
        <v>125</v>
      </c>
      <c r="D32" s="152"/>
      <c r="E32" s="152"/>
      <c r="F32" s="152"/>
      <c r="G32" s="152"/>
      <c r="H32" s="152"/>
      <c r="I32" s="152"/>
      <c r="J32" s="152"/>
      <c r="K32" s="152"/>
      <c r="L32" s="152"/>
      <c r="M32" s="152"/>
      <c r="N32" s="155" t="e">
        <f>AVERAGE(Calculations!P33:Y33)</f>
        <v>#DIV/0!</v>
      </c>
      <c r="O32" s="156" t="e">
        <f>STDEV(Calculations!P33:Y33)</f>
        <v>#DIV/0!</v>
      </c>
    </row>
    <row r="33" spans="1:15" ht="12.75">
      <c r="A33" s="92"/>
      <c r="B33" s="37" t="str">
        <f>IF('Gene Table'!D33="","",'Gene Table'!D33)</f>
        <v>NM_005228</v>
      </c>
      <c r="C33" s="151" t="s">
        <v>129</v>
      </c>
      <c r="D33" s="152"/>
      <c r="E33" s="152"/>
      <c r="F33" s="152"/>
      <c r="G33" s="152"/>
      <c r="H33" s="152"/>
      <c r="I33" s="152"/>
      <c r="J33" s="152"/>
      <c r="K33" s="152"/>
      <c r="L33" s="152"/>
      <c r="M33" s="152"/>
      <c r="N33" s="155" t="e">
        <f>AVERAGE(Calculations!P34:Y34)</f>
        <v>#DIV/0!</v>
      </c>
      <c r="O33" s="156" t="e">
        <f>STDEV(Calculations!P34:Y34)</f>
        <v>#DIV/0!</v>
      </c>
    </row>
    <row r="34" spans="1:15" ht="12.75">
      <c r="A34" s="92"/>
      <c r="B34" s="37" t="str">
        <f>IF('Gene Table'!D34="","",'Gene Table'!D34)</f>
        <v>NM_000754</v>
      </c>
      <c r="C34" s="151" t="s">
        <v>133</v>
      </c>
      <c r="D34" s="152"/>
      <c r="E34" s="152"/>
      <c r="F34" s="152"/>
      <c r="G34" s="152"/>
      <c r="H34" s="152"/>
      <c r="I34" s="152"/>
      <c r="J34" s="152"/>
      <c r="K34" s="152"/>
      <c r="L34" s="152"/>
      <c r="M34" s="152"/>
      <c r="N34" s="155" t="e">
        <f>AVERAGE(Calculations!P35:Y35)</f>
        <v>#DIV/0!</v>
      </c>
      <c r="O34" s="156" t="e">
        <f>STDEV(Calculations!P35:Y35)</f>
        <v>#DIV/0!</v>
      </c>
    </row>
    <row r="35" spans="1:15" ht="12.75">
      <c r="A35" s="92"/>
      <c r="B35" s="37" t="str">
        <f>IF('Gene Table'!D35="","",'Gene Table'!D35)</f>
        <v>NM_021027</v>
      </c>
      <c r="C35" s="151" t="s">
        <v>137</v>
      </c>
      <c r="D35" s="152"/>
      <c r="E35" s="152"/>
      <c r="F35" s="152"/>
      <c r="G35" s="152"/>
      <c r="H35" s="152"/>
      <c r="I35" s="152"/>
      <c r="J35" s="152"/>
      <c r="K35" s="152"/>
      <c r="L35" s="152"/>
      <c r="M35" s="152"/>
      <c r="N35" s="155" t="e">
        <f>AVERAGE(Calculations!P36:Y36)</f>
        <v>#DIV/0!</v>
      </c>
      <c r="O35" s="156" t="e">
        <f>STDEV(Calculations!P36:Y36)</f>
        <v>#DIV/0!</v>
      </c>
    </row>
    <row r="36" spans="1:15" ht="12.75">
      <c r="A36" s="92"/>
      <c r="B36" s="37" t="str">
        <f>IF('Gene Table'!D36="","",'Gene Table'!D36)</f>
        <v>NM_001254</v>
      </c>
      <c r="C36" s="151" t="s">
        <v>141</v>
      </c>
      <c r="D36" s="152"/>
      <c r="E36" s="152"/>
      <c r="F36" s="152"/>
      <c r="G36" s="152"/>
      <c r="H36" s="152"/>
      <c r="I36" s="152"/>
      <c r="J36" s="152"/>
      <c r="K36" s="152"/>
      <c r="L36" s="152"/>
      <c r="M36" s="152"/>
      <c r="N36" s="155" t="e">
        <f>AVERAGE(Calculations!P37:Y37)</f>
        <v>#DIV/0!</v>
      </c>
      <c r="O36" s="156" t="e">
        <f>STDEV(Calculations!P37:Y37)</f>
        <v>#DIV/0!</v>
      </c>
    </row>
    <row r="37" spans="1:15" ht="12.75">
      <c r="A37" s="92"/>
      <c r="B37" s="37" t="str">
        <f>IF('Gene Table'!D37="","",'Gene Table'!D37)</f>
        <v>NM_001008540</v>
      </c>
      <c r="C37" s="151" t="s">
        <v>145</v>
      </c>
      <c r="D37" s="152"/>
      <c r="E37" s="152"/>
      <c r="F37" s="152"/>
      <c r="G37" s="152"/>
      <c r="H37" s="152"/>
      <c r="I37" s="152"/>
      <c r="J37" s="152"/>
      <c r="K37" s="152"/>
      <c r="L37" s="152"/>
      <c r="M37" s="152"/>
      <c r="N37" s="155" t="e">
        <f>AVERAGE(Calculations!P38:Y38)</f>
        <v>#DIV/0!</v>
      </c>
      <c r="O37" s="156" t="e">
        <f>STDEV(Calculations!P38:Y38)</f>
        <v>#DIV/0!</v>
      </c>
    </row>
    <row r="38" spans="1:15" ht="12.75">
      <c r="A38" s="92"/>
      <c r="B38" s="37" t="str">
        <f>IF('Gene Table'!D38="","",'Gene Table'!D38)</f>
        <v>NM_001025366</v>
      </c>
      <c r="C38" s="151" t="s">
        <v>149</v>
      </c>
      <c r="D38" s="152"/>
      <c r="E38" s="152"/>
      <c r="F38" s="152"/>
      <c r="G38" s="152"/>
      <c r="H38" s="152"/>
      <c r="I38" s="152"/>
      <c r="J38" s="152"/>
      <c r="K38" s="152"/>
      <c r="L38" s="152"/>
      <c r="M38" s="152"/>
      <c r="N38" s="155" t="e">
        <f>AVERAGE(Calculations!P39:Y39)</f>
        <v>#DIV/0!</v>
      </c>
      <c r="O38" s="156" t="e">
        <f>STDEV(Calculations!P39:Y39)</f>
        <v>#DIV/0!</v>
      </c>
    </row>
    <row r="39" spans="1:15" ht="12.75">
      <c r="A39" s="92"/>
      <c r="B39" s="37" t="str">
        <f>IF('Gene Table'!D39="","",'Gene Table'!D39)</f>
        <v>NM_001071</v>
      </c>
      <c r="C39" s="151" t="s">
        <v>153</v>
      </c>
      <c r="D39" s="152"/>
      <c r="E39" s="152"/>
      <c r="F39" s="152"/>
      <c r="G39" s="152"/>
      <c r="H39" s="152"/>
      <c r="I39" s="152"/>
      <c r="J39" s="152"/>
      <c r="K39" s="152"/>
      <c r="L39" s="152"/>
      <c r="M39" s="152"/>
      <c r="N39" s="155" t="e">
        <f>AVERAGE(Calculations!P40:Y40)</f>
        <v>#DIV/0!</v>
      </c>
      <c r="O39" s="156" t="e">
        <f>STDEV(Calculations!P40:Y40)</f>
        <v>#DIV/0!</v>
      </c>
    </row>
    <row r="40" spans="1:15" ht="12.75">
      <c r="A40" s="92"/>
      <c r="B40" s="37" t="str">
        <f>IF('Gene Table'!D40="","",'Gene Table'!D40)</f>
        <v>NM_020529</v>
      </c>
      <c r="C40" s="151" t="s">
        <v>157</v>
      </c>
      <c r="D40" s="152"/>
      <c r="E40" s="152"/>
      <c r="F40" s="152"/>
      <c r="G40" s="152"/>
      <c r="H40" s="152"/>
      <c r="I40" s="152"/>
      <c r="J40" s="152"/>
      <c r="K40" s="152"/>
      <c r="L40" s="152"/>
      <c r="M40" s="152"/>
      <c r="N40" s="155" t="e">
        <f>AVERAGE(Calculations!P41:Y41)</f>
        <v>#DIV/0!</v>
      </c>
      <c r="O40" s="156" t="e">
        <f>STDEV(Calculations!P41:Y41)</f>
        <v>#DIV/0!</v>
      </c>
    </row>
    <row r="41" spans="1:15" ht="12.75">
      <c r="A41" s="92"/>
      <c r="B41" s="37" t="str">
        <f>IF('Gene Table'!D41="","",'Gene Table'!D41)</f>
        <v>NM_003998</v>
      </c>
      <c r="C41" s="151" t="s">
        <v>161</v>
      </c>
      <c r="D41" s="152"/>
      <c r="E41" s="152"/>
      <c r="F41" s="152"/>
      <c r="G41" s="152"/>
      <c r="H41" s="152"/>
      <c r="I41" s="152"/>
      <c r="J41" s="152"/>
      <c r="K41" s="152"/>
      <c r="L41" s="152"/>
      <c r="M41" s="152"/>
      <c r="N41" s="155" t="e">
        <f>AVERAGE(Calculations!P42:Y42)</f>
        <v>#DIV/0!</v>
      </c>
      <c r="O41" s="156" t="e">
        <f>STDEV(Calculations!P42:Y42)</f>
        <v>#DIV/0!</v>
      </c>
    </row>
    <row r="42" spans="1:15" ht="12.75">
      <c r="A42" s="92"/>
      <c r="B42" s="37" t="str">
        <f>IF('Gene Table'!D42="","",'Gene Table'!D42)</f>
        <v>NM_000250</v>
      </c>
      <c r="C42" s="151" t="s">
        <v>165</v>
      </c>
      <c r="D42" s="152"/>
      <c r="E42" s="152"/>
      <c r="F42" s="152"/>
      <c r="G42" s="152"/>
      <c r="H42" s="152"/>
      <c r="I42" s="152"/>
      <c r="J42" s="152"/>
      <c r="K42" s="152"/>
      <c r="L42" s="152"/>
      <c r="M42" s="152"/>
      <c r="N42" s="155" t="e">
        <f>AVERAGE(Calculations!P43:Y43)</f>
        <v>#DIV/0!</v>
      </c>
      <c r="O42" s="156" t="e">
        <f>STDEV(Calculations!P43:Y43)</f>
        <v>#DIV/0!</v>
      </c>
    </row>
    <row r="43" spans="1:15" ht="12.75">
      <c r="A43" s="92"/>
      <c r="B43" s="37" t="str">
        <f>IF('Gene Table'!D43="","",'Gene Table'!D43)</f>
        <v>NM_004530</v>
      </c>
      <c r="C43" s="151" t="s">
        <v>169</v>
      </c>
      <c r="D43" s="152"/>
      <c r="E43" s="152"/>
      <c r="F43" s="152"/>
      <c r="G43" s="152"/>
      <c r="H43" s="152"/>
      <c r="I43" s="152"/>
      <c r="J43" s="152"/>
      <c r="K43" s="152"/>
      <c r="L43" s="152"/>
      <c r="M43" s="152"/>
      <c r="N43" s="155" t="e">
        <f>AVERAGE(Calculations!P44:Y44)</f>
        <v>#DIV/0!</v>
      </c>
      <c r="O43" s="156" t="e">
        <f>STDEV(Calculations!P44:Y44)</f>
        <v>#DIV/0!</v>
      </c>
    </row>
    <row r="44" spans="1:15" ht="12.75">
      <c r="A44" s="92"/>
      <c r="B44" s="37" t="str">
        <f>IF('Gene Table'!D44="","",'Gene Table'!D44)</f>
        <v>NM_004985</v>
      </c>
      <c r="C44" s="151" t="s">
        <v>173</v>
      </c>
      <c r="D44" s="152"/>
      <c r="E44" s="152"/>
      <c r="F44" s="152"/>
      <c r="G44" s="152"/>
      <c r="H44" s="152"/>
      <c r="I44" s="152"/>
      <c r="J44" s="152"/>
      <c r="K44" s="152"/>
      <c r="L44" s="152"/>
      <c r="M44" s="152"/>
      <c r="N44" s="155" t="e">
        <f>AVERAGE(Calculations!P45:Y45)</f>
        <v>#DIV/0!</v>
      </c>
      <c r="O44" s="156" t="e">
        <f>STDEV(Calculations!P45:Y45)</f>
        <v>#DIV/0!</v>
      </c>
    </row>
    <row r="45" spans="1:15" ht="12.75">
      <c r="A45" s="92"/>
      <c r="B45" s="37" t="str">
        <f>IF('Gene Table'!D45="","",'Gene Table'!D45)</f>
        <v>NM_000589</v>
      </c>
      <c r="C45" s="151" t="s">
        <v>177</v>
      </c>
      <c r="D45" s="152"/>
      <c r="E45" s="152"/>
      <c r="F45" s="152"/>
      <c r="G45" s="152"/>
      <c r="H45" s="152"/>
      <c r="I45" s="152"/>
      <c r="J45" s="152"/>
      <c r="K45" s="152"/>
      <c r="L45" s="152"/>
      <c r="M45" s="152"/>
      <c r="N45" s="155" t="e">
        <f>AVERAGE(Calculations!P46:Y46)</f>
        <v>#DIV/0!</v>
      </c>
      <c r="O45" s="156" t="e">
        <f>STDEV(Calculations!P46:Y46)</f>
        <v>#DIV/0!</v>
      </c>
    </row>
    <row r="46" spans="1:15" ht="12.75">
      <c r="A46" s="92"/>
      <c r="B46" s="37" t="str">
        <f>IF('Gene Table'!D46="","",'Gene Table'!D46)</f>
        <v>NM_000618</v>
      </c>
      <c r="C46" s="151" t="s">
        <v>181</v>
      </c>
      <c r="D46" s="152"/>
      <c r="E46" s="152"/>
      <c r="F46" s="152"/>
      <c r="G46" s="152"/>
      <c r="H46" s="152"/>
      <c r="I46" s="152"/>
      <c r="J46" s="152"/>
      <c r="K46" s="152"/>
      <c r="L46" s="152"/>
      <c r="M46" s="152"/>
      <c r="N46" s="155" t="e">
        <f>AVERAGE(Calculations!P47:Y47)</f>
        <v>#DIV/0!</v>
      </c>
      <c r="O46" s="156" t="e">
        <f>STDEV(Calculations!P47:Y47)</f>
        <v>#DIV/0!</v>
      </c>
    </row>
    <row r="47" spans="1:15" ht="12.75">
      <c r="A47" s="92"/>
      <c r="B47" s="37" t="str">
        <f>IF('Gene Table'!D47="","",'Gene Table'!D47)</f>
        <v>NM_000629</v>
      </c>
      <c r="C47" s="151" t="s">
        <v>185</v>
      </c>
      <c r="D47" s="152"/>
      <c r="E47" s="152"/>
      <c r="F47" s="152"/>
      <c r="G47" s="152"/>
      <c r="H47" s="152"/>
      <c r="I47" s="152"/>
      <c r="J47" s="152"/>
      <c r="K47" s="152"/>
      <c r="L47" s="152"/>
      <c r="M47" s="152"/>
      <c r="N47" s="155" t="e">
        <f>AVERAGE(Calculations!P48:Y48)</f>
        <v>#DIV/0!</v>
      </c>
      <c r="O47" s="156" t="e">
        <f>STDEV(Calculations!P48:Y48)</f>
        <v>#DIV/0!</v>
      </c>
    </row>
    <row r="48" spans="1:15" ht="12.75">
      <c r="A48" s="92"/>
      <c r="B48" s="37" t="str">
        <f>IF('Gene Table'!D48="","",'Gene Table'!D48)</f>
        <v>NM_000849</v>
      </c>
      <c r="C48" s="151" t="s">
        <v>189</v>
      </c>
      <c r="D48" s="152"/>
      <c r="E48" s="152"/>
      <c r="F48" s="152"/>
      <c r="G48" s="152"/>
      <c r="H48" s="152"/>
      <c r="I48" s="152"/>
      <c r="J48" s="152"/>
      <c r="K48" s="152"/>
      <c r="L48" s="152"/>
      <c r="M48" s="152"/>
      <c r="N48" s="155" t="e">
        <f>AVERAGE(Calculations!P49:Y49)</f>
        <v>#DIV/0!</v>
      </c>
      <c r="O48" s="156" t="e">
        <f>STDEV(Calculations!P49:Y49)</f>
        <v>#DIV/0!</v>
      </c>
    </row>
    <row r="49" spans="1:15" ht="12.75">
      <c r="A49" s="92"/>
      <c r="B49" s="37" t="str">
        <f>IF('Gene Table'!D49="","",'Gene Table'!D49)</f>
        <v>NM_000400</v>
      </c>
      <c r="C49" s="151" t="s">
        <v>193</v>
      </c>
      <c r="D49" s="152"/>
      <c r="E49" s="152"/>
      <c r="F49" s="152"/>
      <c r="G49" s="152"/>
      <c r="H49" s="152"/>
      <c r="I49" s="152"/>
      <c r="J49" s="152"/>
      <c r="K49" s="152"/>
      <c r="L49" s="152"/>
      <c r="M49" s="152"/>
      <c r="N49" s="155" t="e">
        <f>AVERAGE(Calculations!P50:Y50)</f>
        <v>#DIV/0!</v>
      </c>
      <c r="O49" s="156" t="e">
        <f>STDEV(Calculations!P50:Y50)</f>
        <v>#DIV/0!</v>
      </c>
    </row>
    <row r="50" spans="1:15" ht="12.75">
      <c r="A50" s="92"/>
      <c r="B50" s="37" t="str">
        <f>IF('Gene Table'!D50="","",'Gene Table'!D50)</f>
        <v>NM_000102</v>
      </c>
      <c r="C50" s="151" t="s">
        <v>197</v>
      </c>
      <c r="D50" s="152"/>
      <c r="E50" s="152"/>
      <c r="F50" s="152"/>
      <c r="G50" s="152"/>
      <c r="H50" s="152"/>
      <c r="I50" s="152"/>
      <c r="J50" s="152"/>
      <c r="K50" s="152"/>
      <c r="L50" s="152"/>
      <c r="M50" s="152"/>
      <c r="N50" s="155" t="e">
        <f>AVERAGE(Calculations!P51:Y51)</f>
        <v>#DIV/0!</v>
      </c>
      <c r="O50" s="156" t="e">
        <f>STDEV(Calculations!P51:Y51)</f>
        <v>#DIV/0!</v>
      </c>
    </row>
    <row r="51" spans="1:15" ht="12.75">
      <c r="A51" s="92"/>
      <c r="B51" s="37" t="str">
        <f>IF('Gene Table'!D51="","",'Gene Table'!D51)</f>
        <v>NM_000106</v>
      </c>
      <c r="C51" s="151" t="s">
        <v>201</v>
      </c>
      <c r="D51" s="152"/>
      <c r="E51" s="152"/>
      <c r="F51" s="152"/>
      <c r="G51" s="152"/>
      <c r="H51" s="152"/>
      <c r="I51" s="152"/>
      <c r="J51" s="152"/>
      <c r="K51" s="152"/>
      <c r="L51" s="152"/>
      <c r="M51" s="152"/>
      <c r="N51" s="155" t="e">
        <f>AVERAGE(Calculations!P52:Y52)</f>
        <v>#DIV/0!</v>
      </c>
      <c r="O51" s="156" t="e">
        <f>STDEV(Calculations!P52:Y52)</f>
        <v>#DIV/0!</v>
      </c>
    </row>
    <row r="52" spans="1:15" ht="12.75">
      <c r="A52" s="92"/>
      <c r="B52" s="37" t="str">
        <f>IF('Gene Table'!D52="","",'Gene Table'!D52)</f>
        <v>NM_000769</v>
      </c>
      <c r="C52" s="151" t="s">
        <v>205</v>
      </c>
      <c r="D52" s="152"/>
      <c r="E52" s="152"/>
      <c r="F52" s="152"/>
      <c r="G52" s="152"/>
      <c r="H52" s="152"/>
      <c r="I52" s="152"/>
      <c r="J52" s="152"/>
      <c r="K52" s="152"/>
      <c r="L52" s="152"/>
      <c r="M52" s="152"/>
      <c r="N52" s="155" t="e">
        <f>AVERAGE(Calculations!P53:Y53)</f>
        <v>#DIV/0!</v>
      </c>
      <c r="O52" s="156" t="e">
        <f>STDEV(Calculations!P53:Y53)</f>
        <v>#DIV/0!</v>
      </c>
    </row>
    <row r="53" spans="1:15" ht="12.75">
      <c r="A53" s="92"/>
      <c r="B53" s="37" t="str">
        <f>IF('Gene Table'!D53="","",'Gene Table'!D53)</f>
        <v>NM_000104</v>
      </c>
      <c r="C53" s="151" t="s">
        <v>209</v>
      </c>
      <c r="D53" s="152"/>
      <c r="E53" s="152"/>
      <c r="F53" s="152"/>
      <c r="G53" s="152"/>
      <c r="H53" s="152"/>
      <c r="I53" s="152"/>
      <c r="J53" s="152"/>
      <c r="K53" s="152"/>
      <c r="L53" s="152"/>
      <c r="M53" s="152"/>
      <c r="N53" s="155" t="e">
        <f>AVERAGE(Calculations!P54:Y54)</f>
        <v>#DIV/0!</v>
      </c>
      <c r="O53" s="156" t="e">
        <f>STDEV(Calculations!P54:Y54)</f>
        <v>#DIV/0!</v>
      </c>
    </row>
    <row r="54" spans="1:15" ht="12.75">
      <c r="A54" s="92"/>
      <c r="B54" s="37" t="str">
        <f>IF('Gene Table'!D54="","",'Gene Table'!D54)</f>
        <v>NM_001037631</v>
      </c>
      <c r="C54" s="151" t="s">
        <v>213</v>
      </c>
      <c r="D54" s="152"/>
      <c r="E54" s="152"/>
      <c r="F54" s="152"/>
      <c r="G54" s="152"/>
      <c r="H54" s="152"/>
      <c r="I54" s="152"/>
      <c r="J54" s="152"/>
      <c r="K54" s="152"/>
      <c r="L54" s="152"/>
      <c r="M54" s="152"/>
      <c r="N54" s="155" t="e">
        <f>AVERAGE(Calculations!P55:Y55)</f>
        <v>#DIV/0!</v>
      </c>
      <c r="O54" s="156" t="e">
        <f>STDEV(Calculations!P55:Y55)</f>
        <v>#DIV/0!</v>
      </c>
    </row>
    <row r="55" spans="1:15" ht="12.75">
      <c r="A55" s="92"/>
      <c r="B55" s="37" t="str">
        <f>IF('Gene Table'!D55="","",'Gene Table'!D55)</f>
        <v>NM_000579</v>
      </c>
      <c r="C55" s="151" t="s">
        <v>217</v>
      </c>
      <c r="D55" s="152"/>
      <c r="E55" s="152"/>
      <c r="F55" s="152"/>
      <c r="G55" s="152"/>
      <c r="H55" s="152"/>
      <c r="I55" s="152"/>
      <c r="J55" s="152"/>
      <c r="K55" s="152"/>
      <c r="L55" s="152"/>
      <c r="M55" s="152"/>
      <c r="N55" s="155" t="e">
        <f>AVERAGE(Calculations!P56:Y56)</f>
        <v>#DIV/0!</v>
      </c>
      <c r="O55" s="156" t="e">
        <f>STDEV(Calculations!P56:Y56)</f>
        <v>#DIV/0!</v>
      </c>
    </row>
    <row r="56" spans="1:15" ht="12.75">
      <c r="A56" s="92"/>
      <c r="B56" s="37" t="str">
        <f>IF('Gene Table'!D56="","",'Gene Table'!D56)</f>
        <v>NM_002542</v>
      </c>
      <c r="C56" s="151" t="s">
        <v>221</v>
      </c>
      <c r="D56" s="152"/>
      <c r="E56" s="152"/>
      <c r="F56" s="152"/>
      <c r="G56" s="152"/>
      <c r="H56" s="152"/>
      <c r="I56" s="152"/>
      <c r="J56" s="152"/>
      <c r="K56" s="152"/>
      <c r="L56" s="152"/>
      <c r="M56" s="152"/>
      <c r="N56" s="155" t="e">
        <f>AVERAGE(Calculations!P57:Y57)</f>
        <v>#DIV/0!</v>
      </c>
      <c r="O56" s="156" t="e">
        <f>STDEV(Calculations!P57:Y57)</f>
        <v>#DIV/0!</v>
      </c>
    </row>
    <row r="57" spans="1:15" ht="12.75">
      <c r="A57" s="92"/>
      <c r="B57" s="37" t="str">
        <f>IF('Gene Table'!D57="","",'Gene Table'!D57)</f>
        <v>NM_000123</v>
      </c>
      <c r="C57" s="151" t="s">
        <v>225</v>
      </c>
      <c r="D57" s="152"/>
      <c r="E57" s="152"/>
      <c r="F57" s="152"/>
      <c r="G57" s="152"/>
      <c r="H57" s="152"/>
      <c r="I57" s="152"/>
      <c r="J57" s="152"/>
      <c r="K57" s="152"/>
      <c r="L57" s="152"/>
      <c r="M57" s="152"/>
      <c r="N57" s="155" t="e">
        <f>AVERAGE(Calculations!P58:Y58)</f>
        <v>#DIV/0!</v>
      </c>
      <c r="O57" s="156" t="e">
        <f>STDEV(Calculations!P58:Y58)</f>
        <v>#DIV/0!</v>
      </c>
    </row>
    <row r="58" spans="1:15" ht="12.75">
      <c r="A58" s="92"/>
      <c r="B58" s="37" t="str">
        <f>IF('Gene Table'!D58="","",'Gene Table'!D58)</f>
        <v>NM_006892</v>
      </c>
      <c r="C58" s="151" t="s">
        <v>229</v>
      </c>
      <c r="D58" s="152"/>
      <c r="E58" s="152"/>
      <c r="F58" s="152"/>
      <c r="G58" s="152"/>
      <c r="H58" s="152"/>
      <c r="I58" s="152"/>
      <c r="J58" s="152"/>
      <c r="K58" s="152"/>
      <c r="L58" s="152"/>
      <c r="M58" s="152"/>
      <c r="N58" s="155" t="e">
        <f>AVERAGE(Calculations!P59:Y59)</f>
        <v>#DIV/0!</v>
      </c>
      <c r="O58" s="156" t="e">
        <f>STDEV(Calculations!P59:Y59)</f>
        <v>#DIV/0!</v>
      </c>
    </row>
    <row r="59" spans="1:15" ht="12.75">
      <c r="A59" s="92"/>
      <c r="B59" s="37" t="str">
        <f>IF('Gene Table'!D59="","",'Gene Table'!D59)</f>
        <v>NM_000903</v>
      </c>
      <c r="C59" s="151" t="s">
        <v>233</v>
      </c>
      <c r="D59" s="152"/>
      <c r="E59" s="152"/>
      <c r="F59" s="152"/>
      <c r="G59" s="152"/>
      <c r="H59" s="152"/>
      <c r="I59" s="152"/>
      <c r="J59" s="152"/>
      <c r="K59" s="152"/>
      <c r="L59" s="152"/>
      <c r="M59" s="152"/>
      <c r="N59" s="155" t="e">
        <f>AVERAGE(Calculations!P60:Y60)</f>
        <v>#DIV/0!</v>
      </c>
      <c r="O59" s="156" t="e">
        <f>STDEV(Calculations!P60:Y60)</f>
        <v>#DIV/0!</v>
      </c>
    </row>
    <row r="60" spans="1:15" ht="12.75">
      <c r="A60" s="92"/>
      <c r="B60" s="37" t="str">
        <f>IF('Gene Table'!D60="","",'Gene Table'!D60)</f>
        <v>NM_001033</v>
      </c>
      <c r="C60" s="151" t="s">
        <v>237</v>
      </c>
      <c r="D60" s="152"/>
      <c r="E60" s="152"/>
      <c r="F60" s="152"/>
      <c r="G60" s="152"/>
      <c r="H60" s="152"/>
      <c r="I60" s="152"/>
      <c r="J60" s="152"/>
      <c r="K60" s="152"/>
      <c r="L60" s="152"/>
      <c r="M60" s="152"/>
      <c r="N60" s="155" t="e">
        <f>AVERAGE(Calculations!P61:Y61)</f>
        <v>#DIV/0!</v>
      </c>
      <c r="O60" s="156" t="e">
        <f>STDEV(Calculations!P61:Y61)</f>
        <v>#DIV/0!</v>
      </c>
    </row>
    <row r="61" spans="1:15" ht="12.75">
      <c r="A61" s="92"/>
      <c r="B61" s="37" t="str">
        <f>IF('Gene Table'!D61="","",'Gene Table'!D61)</f>
        <v>NM_001300</v>
      </c>
      <c r="C61" s="151" t="s">
        <v>241</v>
      </c>
      <c r="D61" s="152"/>
      <c r="E61" s="152"/>
      <c r="F61" s="152"/>
      <c r="G61" s="152"/>
      <c r="H61" s="152"/>
      <c r="I61" s="152"/>
      <c r="J61" s="152"/>
      <c r="K61" s="152"/>
      <c r="L61" s="152"/>
      <c r="M61" s="152"/>
      <c r="N61" s="155" t="e">
        <f>AVERAGE(Calculations!P62:Y62)</f>
        <v>#DIV/0!</v>
      </c>
      <c r="O61" s="156" t="e">
        <f>STDEV(Calculations!P62:Y62)</f>
        <v>#DIV/0!</v>
      </c>
    </row>
    <row r="62" spans="1:15" ht="12.75">
      <c r="A62" s="92"/>
      <c r="B62" s="37" t="str">
        <f>IF('Gene Table'!D62="","",'Gene Table'!D62)</f>
        <v>NM_001076</v>
      </c>
      <c r="C62" s="151" t="s">
        <v>245</v>
      </c>
      <c r="D62" s="152"/>
      <c r="E62" s="152"/>
      <c r="F62" s="152"/>
      <c r="G62" s="152"/>
      <c r="H62" s="152"/>
      <c r="I62" s="152"/>
      <c r="J62" s="152"/>
      <c r="K62" s="152"/>
      <c r="L62" s="152"/>
      <c r="M62" s="152"/>
      <c r="N62" s="155" t="e">
        <f>AVERAGE(Calculations!P63:Y63)</f>
        <v>#DIV/0!</v>
      </c>
      <c r="O62" s="156" t="e">
        <f>STDEV(Calculations!P63:Y63)</f>
        <v>#DIV/0!</v>
      </c>
    </row>
    <row r="63" spans="1:15" ht="12.75">
      <c r="A63" s="92"/>
      <c r="B63" s="37" t="str">
        <f>IF('Gene Table'!D63="","",'Gene Table'!D63)</f>
        <v>NM_004360</v>
      </c>
      <c r="C63" s="151" t="s">
        <v>249</v>
      </c>
      <c r="D63" s="152"/>
      <c r="E63" s="152"/>
      <c r="F63" s="152"/>
      <c r="G63" s="152"/>
      <c r="H63" s="152"/>
      <c r="I63" s="152"/>
      <c r="J63" s="152"/>
      <c r="K63" s="152"/>
      <c r="L63" s="152"/>
      <c r="M63" s="152"/>
      <c r="N63" s="155" t="e">
        <f>AVERAGE(Calculations!P64:Y64)</f>
        <v>#DIV/0!</v>
      </c>
      <c r="O63" s="156" t="e">
        <f>STDEV(Calculations!P64:Y64)</f>
        <v>#DIV/0!</v>
      </c>
    </row>
    <row r="64" spans="1:15" ht="12.75">
      <c r="A64" s="92"/>
      <c r="B64" s="37" t="str">
        <f>IF('Gene Table'!D64="","",'Gene Table'!D64)</f>
        <v>NM_014805</v>
      </c>
      <c r="C64" s="151" t="s">
        <v>253</v>
      </c>
      <c r="D64" s="152"/>
      <c r="E64" s="152"/>
      <c r="F64" s="152"/>
      <c r="G64" s="152"/>
      <c r="H64" s="152"/>
      <c r="I64" s="152"/>
      <c r="J64" s="152"/>
      <c r="K64" s="152"/>
      <c r="L64" s="152"/>
      <c r="M64" s="152"/>
      <c r="N64" s="155" t="e">
        <f>AVERAGE(Calculations!P65:Y65)</f>
        <v>#DIV/0!</v>
      </c>
      <c r="O64" s="156" t="e">
        <f>STDEV(Calculations!P65:Y65)</f>
        <v>#DIV/0!</v>
      </c>
    </row>
    <row r="65" spans="1:15" ht="12.75">
      <c r="A65" s="92"/>
      <c r="B65" s="37" t="str">
        <f>IF('Gene Table'!D65="","",'Gene Table'!D65)</f>
        <v>NM_014779</v>
      </c>
      <c r="C65" s="151" t="s">
        <v>257</v>
      </c>
      <c r="D65" s="152"/>
      <c r="E65" s="152"/>
      <c r="F65" s="152"/>
      <c r="G65" s="152"/>
      <c r="H65" s="152"/>
      <c r="I65" s="152"/>
      <c r="J65" s="152"/>
      <c r="K65" s="152"/>
      <c r="L65" s="152"/>
      <c r="M65" s="152"/>
      <c r="N65" s="155" t="e">
        <f>AVERAGE(Calculations!P66:Y66)</f>
        <v>#DIV/0!</v>
      </c>
      <c r="O65" s="156" t="e">
        <f>STDEV(Calculations!P66:Y66)</f>
        <v>#DIV/0!</v>
      </c>
    </row>
    <row r="66" spans="1:15" ht="12.75">
      <c r="A66" s="92"/>
      <c r="B66" s="37" t="str">
        <f>IF('Gene Table'!D66="","",'Gene Table'!D66)</f>
        <v>NM_004356</v>
      </c>
      <c r="C66" s="151" t="s">
        <v>261</v>
      </c>
      <c r="D66" s="152"/>
      <c r="E66" s="152"/>
      <c r="F66" s="152"/>
      <c r="G66" s="152"/>
      <c r="H66" s="152"/>
      <c r="I66" s="152"/>
      <c r="J66" s="152"/>
      <c r="K66" s="152"/>
      <c r="L66" s="152"/>
      <c r="M66" s="152"/>
      <c r="N66" s="155" t="e">
        <f>AVERAGE(Calculations!P67:Y67)</f>
        <v>#DIV/0!</v>
      </c>
      <c r="O66" s="156" t="e">
        <f>STDEV(Calculations!P67:Y67)</f>
        <v>#DIV/0!</v>
      </c>
    </row>
    <row r="67" spans="1:15" ht="12.75">
      <c r="A67" s="92"/>
      <c r="B67" s="37" t="str">
        <f>IF('Gene Table'!D67="","",'Gene Table'!D67)</f>
        <v>NM_014707</v>
      </c>
      <c r="C67" s="151" t="s">
        <v>265</v>
      </c>
      <c r="D67" s="152"/>
      <c r="E67" s="152"/>
      <c r="F67" s="152"/>
      <c r="G67" s="152"/>
      <c r="H67" s="152"/>
      <c r="I67" s="152"/>
      <c r="J67" s="152"/>
      <c r="K67" s="152"/>
      <c r="L67" s="152"/>
      <c r="M67" s="152"/>
      <c r="N67" s="155" t="e">
        <f>AVERAGE(Calculations!P68:Y68)</f>
        <v>#DIV/0!</v>
      </c>
      <c r="O67" s="156" t="e">
        <f>STDEV(Calculations!P68:Y68)</f>
        <v>#DIV/0!</v>
      </c>
    </row>
    <row r="68" spans="1:15" ht="12.75">
      <c r="A68" s="92"/>
      <c r="B68" s="37" t="str">
        <f>IF('Gene Table'!D68="","",'Gene Table'!D68)</f>
        <v>NM_001778</v>
      </c>
      <c r="C68" s="151" t="s">
        <v>269</v>
      </c>
      <c r="D68" s="152"/>
      <c r="E68" s="152"/>
      <c r="F68" s="152"/>
      <c r="G68" s="152"/>
      <c r="H68" s="152"/>
      <c r="I68" s="152"/>
      <c r="J68" s="152"/>
      <c r="K68" s="152"/>
      <c r="L68" s="152"/>
      <c r="M68" s="152"/>
      <c r="N68" s="155" t="e">
        <f>AVERAGE(Calculations!P69:Y69)</f>
        <v>#DIV/0!</v>
      </c>
      <c r="O68" s="156" t="e">
        <f>STDEV(Calculations!P69:Y69)</f>
        <v>#DIV/0!</v>
      </c>
    </row>
    <row r="69" spans="1:15" ht="12.75">
      <c r="A69" s="92"/>
      <c r="B69" s="37" t="str">
        <f>IF('Gene Table'!D69="","",'Gene Table'!D69)</f>
        <v>NM_004832</v>
      </c>
      <c r="C69" s="151" t="s">
        <v>273</v>
      </c>
      <c r="D69" s="152"/>
      <c r="E69" s="152"/>
      <c r="F69" s="152"/>
      <c r="G69" s="152"/>
      <c r="H69" s="152"/>
      <c r="I69" s="152"/>
      <c r="J69" s="152"/>
      <c r="K69" s="152"/>
      <c r="L69" s="152"/>
      <c r="M69" s="152"/>
      <c r="N69" s="155" t="e">
        <f>AVERAGE(Calculations!P70:Y70)</f>
        <v>#DIV/0!</v>
      </c>
      <c r="O69" s="156" t="e">
        <f>STDEV(Calculations!P70:Y70)</f>
        <v>#DIV/0!</v>
      </c>
    </row>
    <row r="70" spans="1:15" ht="12.75">
      <c r="A70" s="92"/>
      <c r="B70" s="37" t="str">
        <f>IF('Gene Table'!D70="","",'Gene Table'!D70)</f>
        <v>NM_005191</v>
      </c>
      <c r="C70" s="151" t="s">
        <v>277</v>
      </c>
      <c r="D70" s="152"/>
      <c r="E70" s="152"/>
      <c r="F70" s="152"/>
      <c r="G70" s="152"/>
      <c r="H70" s="152"/>
      <c r="I70" s="152"/>
      <c r="J70" s="152"/>
      <c r="K70" s="152"/>
      <c r="L70" s="152"/>
      <c r="M70" s="152"/>
      <c r="N70" s="155" t="e">
        <f>AVERAGE(Calculations!P71:Y71)</f>
        <v>#DIV/0!</v>
      </c>
      <c r="O70" s="156" t="e">
        <f>STDEV(Calculations!P71:Y71)</f>
        <v>#DIV/0!</v>
      </c>
    </row>
    <row r="71" spans="1:15" ht="12.75">
      <c r="A71" s="92"/>
      <c r="B71" s="37" t="str">
        <f>IF('Gene Table'!D71="","",'Gene Table'!D71)</f>
        <v>NM_004810</v>
      </c>
      <c r="C71" s="151" t="s">
        <v>281</v>
      </c>
      <c r="D71" s="152"/>
      <c r="E71" s="152"/>
      <c r="F71" s="152"/>
      <c r="G71" s="152"/>
      <c r="H71" s="152"/>
      <c r="I71" s="152"/>
      <c r="J71" s="152"/>
      <c r="K71" s="152"/>
      <c r="L71" s="152"/>
      <c r="M71" s="152"/>
      <c r="N71" s="155" t="e">
        <f>AVERAGE(Calculations!P72:Y72)</f>
        <v>#DIV/0!</v>
      </c>
      <c r="O71" s="156" t="e">
        <f>STDEV(Calculations!P72:Y72)</f>
        <v>#DIV/0!</v>
      </c>
    </row>
    <row r="72" spans="1:15" ht="12.75">
      <c r="A72" s="92"/>
      <c r="B72" s="37" t="str">
        <f>IF('Gene Table'!D72="","",'Gene Table'!D72)</f>
        <v>NM_130785</v>
      </c>
      <c r="C72" s="151" t="s">
        <v>285</v>
      </c>
      <c r="D72" s="152"/>
      <c r="E72" s="152"/>
      <c r="F72" s="152"/>
      <c r="G72" s="152"/>
      <c r="H72" s="152"/>
      <c r="I72" s="152"/>
      <c r="J72" s="152"/>
      <c r="K72" s="152"/>
      <c r="L72" s="152"/>
      <c r="M72" s="152"/>
      <c r="N72" s="155" t="e">
        <f>AVERAGE(Calculations!P73:Y73)</f>
        <v>#DIV/0!</v>
      </c>
      <c r="O72" s="156" t="e">
        <f>STDEV(Calculations!P73:Y73)</f>
        <v>#DIV/0!</v>
      </c>
    </row>
    <row r="73" spans="1:15" ht="12.75">
      <c r="A73" s="92"/>
      <c r="B73" s="37" t="str">
        <f>IF('Gene Table'!D73="","",'Gene Table'!D73)</f>
        <v>NM_004720</v>
      </c>
      <c r="C73" s="151" t="s">
        <v>289</v>
      </c>
      <c r="D73" s="152"/>
      <c r="E73" s="152"/>
      <c r="F73" s="152"/>
      <c r="G73" s="152"/>
      <c r="H73" s="152"/>
      <c r="I73" s="152"/>
      <c r="J73" s="152"/>
      <c r="K73" s="152"/>
      <c r="L73" s="152"/>
      <c r="M73" s="152"/>
      <c r="N73" s="155" t="e">
        <f>AVERAGE(Calculations!P74:Y74)</f>
        <v>#DIV/0!</v>
      </c>
      <c r="O73" s="156" t="e">
        <f>STDEV(Calculations!P74:Y74)</f>
        <v>#DIV/0!</v>
      </c>
    </row>
    <row r="74" spans="1:15" ht="12.75">
      <c r="A74" s="92"/>
      <c r="B74" s="37" t="str">
        <f>IF('Gene Table'!D74="","",'Gene Table'!D74)</f>
        <v>NM_001037334</v>
      </c>
      <c r="C74" s="151" t="s">
        <v>293</v>
      </c>
      <c r="D74" s="152"/>
      <c r="E74" s="152"/>
      <c r="F74" s="152"/>
      <c r="G74" s="152"/>
      <c r="H74" s="152"/>
      <c r="I74" s="152"/>
      <c r="J74" s="152"/>
      <c r="K74" s="152"/>
      <c r="L74" s="152"/>
      <c r="M74" s="152"/>
      <c r="N74" s="155" t="e">
        <f>AVERAGE(Calculations!P75:Y75)</f>
        <v>#DIV/0!</v>
      </c>
      <c r="O74" s="156" t="e">
        <f>STDEV(Calculations!P75:Y75)</f>
        <v>#DIV/0!</v>
      </c>
    </row>
    <row r="75" spans="1:15" ht="12.75">
      <c r="A75" s="92"/>
      <c r="B75" s="37" t="str">
        <f>IF('Gene Table'!D75="","",'Gene Table'!D75)</f>
        <v>NM_005443</v>
      </c>
      <c r="C75" s="151" t="s">
        <v>297</v>
      </c>
      <c r="D75" s="152"/>
      <c r="E75" s="152"/>
      <c r="F75" s="152"/>
      <c r="G75" s="152"/>
      <c r="H75" s="152"/>
      <c r="I75" s="152"/>
      <c r="J75" s="152"/>
      <c r="K75" s="152"/>
      <c r="L75" s="152"/>
      <c r="M75" s="152"/>
      <c r="N75" s="155" t="e">
        <f>AVERAGE(Calculations!P76:Y76)</f>
        <v>#DIV/0!</v>
      </c>
      <c r="O75" s="156" t="e">
        <f>STDEV(Calculations!P76:Y76)</f>
        <v>#DIV/0!</v>
      </c>
    </row>
    <row r="76" spans="1:15" ht="12.75">
      <c r="A76" s="92"/>
      <c r="B76" s="37" t="str">
        <f>IF('Gene Table'!D76="","",'Gene Table'!D76)</f>
        <v>NM_005679</v>
      </c>
      <c r="C76" s="151" t="s">
        <v>301</v>
      </c>
      <c r="D76" s="152"/>
      <c r="E76" s="152"/>
      <c r="F76" s="152"/>
      <c r="G76" s="152"/>
      <c r="H76" s="152"/>
      <c r="I76" s="152"/>
      <c r="J76" s="152"/>
      <c r="K76" s="152"/>
      <c r="L76" s="152"/>
      <c r="M76" s="152"/>
      <c r="N76" s="155" t="e">
        <f>AVERAGE(Calculations!P77:Y77)</f>
        <v>#DIV/0!</v>
      </c>
      <c r="O76" s="156" t="e">
        <f>STDEV(Calculations!P77:Y77)</f>
        <v>#DIV/0!</v>
      </c>
    </row>
    <row r="77" spans="1:15" ht="12.75">
      <c r="A77" s="92"/>
      <c r="B77" s="37" t="str">
        <f>IF('Gene Table'!D77="","",'Gene Table'!D77)</f>
        <v>NM_001759</v>
      </c>
      <c r="C77" s="151" t="s">
        <v>305</v>
      </c>
      <c r="D77" s="152"/>
      <c r="E77" s="152"/>
      <c r="F77" s="152"/>
      <c r="G77" s="152"/>
      <c r="H77" s="152"/>
      <c r="I77" s="152"/>
      <c r="J77" s="152"/>
      <c r="K77" s="152"/>
      <c r="L77" s="152"/>
      <c r="M77" s="152"/>
      <c r="N77" s="155" t="e">
        <f>AVERAGE(Calculations!P78:Y78)</f>
        <v>#DIV/0!</v>
      </c>
      <c r="O77" s="156" t="e">
        <f>STDEV(Calculations!P78:Y78)</f>
        <v>#DIV/0!</v>
      </c>
    </row>
    <row r="78" spans="1:15" ht="12.75">
      <c r="A78" s="92"/>
      <c r="B78" s="37" t="str">
        <f>IF('Gene Table'!D78="","",'Gene Table'!D78)</f>
        <v>NM_003939</v>
      </c>
      <c r="C78" s="151" t="s">
        <v>309</v>
      </c>
      <c r="D78" s="152"/>
      <c r="E78" s="152"/>
      <c r="F78" s="152"/>
      <c r="G78" s="152"/>
      <c r="H78" s="152"/>
      <c r="I78" s="152"/>
      <c r="J78" s="152"/>
      <c r="K78" s="152"/>
      <c r="L78" s="152"/>
      <c r="M78" s="152"/>
      <c r="N78" s="155" t="e">
        <f>AVERAGE(Calculations!P79:Y79)</f>
        <v>#DIV/0!</v>
      </c>
      <c r="O78" s="156" t="e">
        <f>STDEV(Calculations!P79:Y79)</f>
        <v>#DIV/0!</v>
      </c>
    </row>
    <row r="79" spans="1:15" ht="12.75">
      <c r="A79" s="92"/>
      <c r="B79" s="37" t="str">
        <f>IF('Gene Table'!D79="","",'Gene Table'!D79)</f>
        <v>NM_003883</v>
      </c>
      <c r="C79" s="151" t="s">
        <v>313</v>
      </c>
      <c r="D79" s="152"/>
      <c r="E79" s="152"/>
      <c r="F79" s="152"/>
      <c r="G79" s="152"/>
      <c r="H79" s="152"/>
      <c r="I79" s="152"/>
      <c r="J79" s="152"/>
      <c r="K79" s="152"/>
      <c r="L79" s="152"/>
      <c r="M79" s="152"/>
      <c r="N79" s="155" t="e">
        <f>AVERAGE(Calculations!P80:Y80)</f>
        <v>#DIV/0!</v>
      </c>
      <c r="O79" s="156" t="e">
        <f>STDEV(Calculations!P80:Y80)</f>
        <v>#DIV/0!</v>
      </c>
    </row>
    <row r="80" spans="1:15" ht="12.75">
      <c r="A80" s="92"/>
      <c r="B80" s="37" t="str">
        <f>IF('Gene Table'!D80="","",'Gene Table'!D80)</f>
        <v>NM_032562</v>
      </c>
      <c r="C80" s="151" t="s">
        <v>317</v>
      </c>
      <c r="D80" s="152"/>
      <c r="E80" s="152"/>
      <c r="F80" s="152"/>
      <c r="G80" s="152"/>
      <c r="H80" s="152"/>
      <c r="I80" s="152"/>
      <c r="J80" s="152"/>
      <c r="K80" s="152"/>
      <c r="L80" s="152"/>
      <c r="M80" s="152"/>
      <c r="N80" s="155" t="e">
        <f>AVERAGE(Calculations!P81:Y81)</f>
        <v>#DIV/0!</v>
      </c>
      <c r="O80" s="156" t="e">
        <f>STDEV(Calculations!P81:Y81)</f>
        <v>#DIV/0!</v>
      </c>
    </row>
    <row r="81" spans="1:15" ht="12.75">
      <c r="A81" s="92"/>
      <c r="B81" s="37" t="str">
        <f>IF('Gene Table'!D81="","",'Gene Table'!D81)</f>
        <v>NM_032019</v>
      </c>
      <c r="C81" s="151" t="s">
        <v>321</v>
      </c>
      <c r="D81" s="152"/>
      <c r="E81" s="152"/>
      <c r="F81" s="152"/>
      <c r="G81" s="152"/>
      <c r="H81" s="152"/>
      <c r="I81" s="152"/>
      <c r="J81" s="152"/>
      <c r="K81" s="152"/>
      <c r="L81" s="152"/>
      <c r="M81" s="152"/>
      <c r="N81" s="155" t="e">
        <f>AVERAGE(Calculations!P82:Y82)</f>
        <v>#DIV/0!</v>
      </c>
      <c r="O81" s="156" t="e">
        <f>STDEV(Calculations!P82:Y82)</f>
        <v>#DIV/0!</v>
      </c>
    </row>
    <row r="82" spans="1:15" ht="12.75">
      <c r="A82" s="92"/>
      <c r="B82" s="37" t="str">
        <f>IF('Gene Table'!D82="","",'Gene Table'!D82)</f>
        <v>NM_001013836</v>
      </c>
      <c r="C82" s="151" t="s">
        <v>325</v>
      </c>
      <c r="D82" s="152"/>
      <c r="E82" s="152"/>
      <c r="F82" s="152"/>
      <c r="G82" s="152"/>
      <c r="H82" s="152"/>
      <c r="I82" s="152"/>
      <c r="J82" s="152"/>
      <c r="K82" s="152"/>
      <c r="L82" s="152"/>
      <c r="M82" s="152"/>
      <c r="N82" s="155" t="e">
        <f>AVERAGE(Calculations!P83:Y83)</f>
        <v>#DIV/0!</v>
      </c>
      <c r="O82" s="156" t="e">
        <f>STDEV(Calculations!P83:Y83)</f>
        <v>#DIV/0!</v>
      </c>
    </row>
    <row r="83" spans="1:15" ht="12.75">
      <c r="A83" s="92"/>
      <c r="B83" s="37" t="str">
        <f>IF('Gene Table'!D83="","",'Gene Table'!D83)</f>
        <v>NM_005436</v>
      </c>
      <c r="C83" s="151" t="s">
        <v>329</v>
      </c>
      <c r="D83" s="152"/>
      <c r="E83" s="152"/>
      <c r="F83" s="152"/>
      <c r="G83" s="152"/>
      <c r="H83" s="152"/>
      <c r="I83" s="152"/>
      <c r="J83" s="152"/>
      <c r="K83" s="152"/>
      <c r="L83" s="152"/>
      <c r="M83" s="152"/>
      <c r="N83" s="155" t="e">
        <f>AVERAGE(Calculations!P84:Y84)</f>
        <v>#DIV/0!</v>
      </c>
      <c r="O83" s="156" t="e">
        <f>STDEV(Calculations!P84:Y84)</f>
        <v>#DIV/0!</v>
      </c>
    </row>
    <row r="84" spans="1:15" ht="12.75">
      <c r="A84" s="92"/>
      <c r="B84" s="37" t="str">
        <f>IF('Gene Table'!D84="","",'Gene Table'!D84)</f>
        <v>NM_001742</v>
      </c>
      <c r="C84" s="151" t="s">
        <v>333</v>
      </c>
      <c r="D84" s="152"/>
      <c r="E84" s="152"/>
      <c r="F84" s="152"/>
      <c r="G84" s="152"/>
      <c r="H84" s="152"/>
      <c r="I84" s="152"/>
      <c r="J84" s="152"/>
      <c r="K84" s="152"/>
      <c r="L84" s="152"/>
      <c r="M84" s="152"/>
      <c r="N84" s="155" t="e">
        <f>AVERAGE(Calculations!P85:Y85)</f>
        <v>#DIV/0!</v>
      </c>
      <c r="O84" s="156" t="e">
        <f>STDEV(Calculations!P85:Y85)</f>
        <v>#DIV/0!</v>
      </c>
    </row>
    <row r="85" spans="1:15" ht="12.75">
      <c r="A85" s="92"/>
      <c r="B85" s="37" t="str">
        <f>IF('Gene Table'!D85="","",'Gene Table'!D85)</f>
        <v>NM_001954</v>
      </c>
      <c r="C85" s="151" t="s">
        <v>337</v>
      </c>
      <c r="D85" s="152"/>
      <c r="E85" s="152"/>
      <c r="F85" s="152"/>
      <c r="G85" s="152"/>
      <c r="H85" s="152"/>
      <c r="I85" s="152"/>
      <c r="J85" s="152"/>
      <c r="K85" s="152"/>
      <c r="L85" s="152"/>
      <c r="M85" s="152"/>
      <c r="N85" s="155" t="e">
        <f>AVERAGE(Calculations!P86:Y86)</f>
        <v>#DIV/0!</v>
      </c>
      <c r="O85" s="156" t="e">
        <f>STDEV(Calculations!P86:Y86)</f>
        <v>#DIV/0!</v>
      </c>
    </row>
    <row r="86" spans="1:15" ht="12.75">
      <c r="A86" s="92"/>
      <c r="B86" s="37" t="str">
        <f>IF('Gene Table'!D86="","",'Gene Table'!D86)</f>
        <v>NM_005432</v>
      </c>
      <c r="C86" s="151" t="s">
        <v>341</v>
      </c>
      <c r="D86" s="152"/>
      <c r="E86" s="152"/>
      <c r="F86" s="152"/>
      <c r="G86" s="152"/>
      <c r="H86" s="152"/>
      <c r="I86" s="152"/>
      <c r="J86" s="152"/>
      <c r="K86" s="152"/>
      <c r="L86" s="152"/>
      <c r="M86" s="152"/>
      <c r="N86" s="155" t="e">
        <f>AVERAGE(Calculations!P87:Y87)</f>
        <v>#DIV/0!</v>
      </c>
      <c r="O86" s="156" t="e">
        <f>STDEV(Calculations!P87:Y87)</f>
        <v>#DIV/0!</v>
      </c>
    </row>
    <row r="87" spans="1:15" ht="12.75">
      <c r="A87" s="92"/>
      <c r="B87" s="37" t="str">
        <f>IF('Gene Table'!D87="","",'Gene Table'!D87)</f>
        <v>HGDC</v>
      </c>
      <c r="C87" s="151" t="s">
        <v>345</v>
      </c>
      <c r="D87" s="152"/>
      <c r="E87" s="152"/>
      <c r="F87" s="152"/>
      <c r="G87" s="152"/>
      <c r="H87" s="152"/>
      <c r="I87" s="152"/>
      <c r="J87" s="152"/>
      <c r="K87" s="152"/>
      <c r="L87" s="152"/>
      <c r="M87" s="152"/>
      <c r="N87" s="155" t="e">
        <f>AVERAGE(Calculations!P88:Y88)</f>
        <v>#DIV/0!</v>
      </c>
      <c r="O87" s="156" t="e">
        <f>STDEV(Calculations!P88:Y88)</f>
        <v>#DIV/0!</v>
      </c>
    </row>
    <row r="88" spans="1:15" ht="12.75">
      <c r="A88" s="92"/>
      <c r="B88" s="37" t="str">
        <f>IF('Gene Table'!D88="","",'Gene Table'!D88)</f>
        <v>HGDC</v>
      </c>
      <c r="C88" s="151" t="s">
        <v>347</v>
      </c>
      <c r="D88" s="152"/>
      <c r="E88" s="152"/>
      <c r="F88" s="152"/>
      <c r="G88" s="152"/>
      <c r="H88" s="152"/>
      <c r="I88" s="152"/>
      <c r="J88" s="152"/>
      <c r="K88" s="152"/>
      <c r="L88" s="152"/>
      <c r="M88" s="152"/>
      <c r="N88" s="155" t="e">
        <f>AVERAGE(Calculations!P89:Y89)</f>
        <v>#DIV/0!</v>
      </c>
      <c r="O88" s="156" t="e">
        <f>STDEV(Calculations!P89:Y89)</f>
        <v>#DIV/0!</v>
      </c>
    </row>
    <row r="89" spans="1:15" ht="12.75">
      <c r="A89" s="92"/>
      <c r="B89" s="37" t="str">
        <f>IF('Gene Table'!D89="","",'Gene Table'!D89)</f>
        <v>NM_002046</v>
      </c>
      <c r="C89" s="151" t="s">
        <v>348</v>
      </c>
      <c r="D89" s="152"/>
      <c r="E89" s="152"/>
      <c r="F89" s="152"/>
      <c r="G89" s="152"/>
      <c r="H89" s="152"/>
      <c r="I89" s="152"/>
      <c r="J89" s="152"/>
      <c r="K89" s="152"/>
      <c r="L89" s="152"/>
      <c r="M89" s="152"/>
      <c r="N89" s="155" t="e">
        <f>AVERAGE(Calculations!P90:Y90)</f>
        <v>#DIV/0!</v>
      </c>
      <c r="O89" s="156" t="e">
        <f>STDEV(Calculations!P90:Y90)</f>
        <v>#DIV/0!</v>
      </c>
    </row>
    <row r="90" spans="1:15" ht="12.75">
      <c r="A90" s="92"/>
      <c r="B90" s="37" t="str">
        <f>IF('Gene Table'!D90="","",'Gene Table'!D90)</f>
        <v>NM_001101</v>
      </c>
      <c r="C90" s="151" t="s">
        <v>352</v>
      </c>
      <c r="D90" s="152"/>
      <c r="E90" s="152"/>
      <c r="F90" s="152"/>
      <c r="G90" s="152"/>
      <c r="H90" s="152"/>
      <c r="I90" s="152"/>
      <c r="J90" s="152"/>
      <c r="K90" s="152"/>
      <c r="L90" s="152"/>
      <c r="M90" s="152"/>
      <c r="N90" s="155" t="e">
        <f>AVERAGE(Calculations!P91:Y91)</f>
        <v>#DIV/0!</v>
      </c>
      <c r="O90" s="156" t="e">
        <f>STDEV(Calculations!P91:Y91)</f>
        <v>#DIV/0!</v>
      </c>
    </row>
    <row r="91" spans="1:15" ht="12.75">
      <c r="A91" s="92"/>
      <c r="B91" s="37" t="str">
        <f>IF('Gene Table'!D91="","",'Gene Table'!D91)</f>
        <v>NM_004048</v>
      </c>
      <c r="C91" s="151" t="s">
        <v>356</v>
      </c>
      <c r="D91" s="152"/>
      <c r="E91" s="152"/>
      <c r="F91" s="152"/>
      <c r="G91" s="152"/>
      <c r="H91" s="152"/>
      <c r="I91" s="152"/>
      <c r="J91" s="152"/>
      <c r="K91" s="152"/>
      <c r="L91" s="152"/>
      <c r="M91" s="152"/>
      <c r="N91" s="155" t="e">
        <f>AVERAGE(Calculations!P92:Y92)</f>
        <v>#DIV/0!</v>
      </c>
      <c r="O91" s="156" t="e">
        <f>STDEV(Calculations!P92:Y92)</f>
        <v>#DIV/0!</v>
      </c>
    </row>
    <row r="92" spans="1:15" ht="12.75">
      <c r="A92" s="92"/>
      <c r="B92" s="37" t="str">
        <f>IF('Gene Table'!D92="","",'Gene Table'!D92)</f>
        <v>NM_012423</v>
      </c>
      <c r="C92" s="151" t="s">
        <v>360</v>
      </c>
      <c r="D92" s="152"/>
      <c r="E92" s="152"/>
      <c r="F92" s="152"/>
      <c r="G92" s="152"/>
      <c r="H92" s="152"/>
      <c r="I92" s="152"/>
      <c r="J92" s="152"/>
      <c r="K92" s="152"/>
      <c r="L92" s="152"/>
      <c r="M92" s="152"/>
      <c r="N92" s="155" t="e">
        <f>AVERAGE(Calculations!P93:Y93)</f>
        <v>#DIV/0!</v>
      </c>
      <c r="O92" s="156" t="e">
        <f>STDEV(Calculations!P93:Y93)</f>
        <v>#DIV/0!</v>
      </c>
    </row>
    <row r="93" spans="1:15" ht="12.75">
      <c r="A93" s="92"/>
      <c r="B93" s="37" t="str">
        <f>IF('Gene Table'!D93="","",'Gene Table'!D93)</f>
        <v>NM_000194</v>
      </c>
      <c r="C93" s="151" t="s">
        <v>364</v>
      </c>
      <c r="D93" s="152"/>
      <c r="E93" s="152"/>
      <c r="F93" s="152"/>
      <c r="G93" s="152"/>
      <c r="H93" s="152"/>
      <c r="I93" s="152"/>
      <c r="J93" s="152"/>
      <c r="K93" s="152"/>
      <c r="L93" s="152"/>
      <c r="M93" s="152"/>
      <c r="N93" s="155" t="e">
        <f>AVERAGE(Calculations!P94:Y94)</f>
        <v>#DIV/0!</v>
      </c>
      <c r="O93" s="156" t="e">
        <f>STDEV(Calculations!P94:Y94)</f>
        <v>#DIV/0!</v>
      </c>
    </row>
    <row r="94" spans="1:15" ht="12.75">
      <c r="A94" s="92"/>
      <c r="B94" s="37" t="str">
        <f>IF('Gene Table'!D94="","",'Gene Table'!D94)</f>
        <v>NR_003286</v>
      </c>
      <c r="C94" s="151" t="s">
        <v>368</v>
      </c>
      <c r="D94" s="152"/>
      <c r="E94" s="152"/>
      <c r="F94" s="152"/>
      <c r="G94" s="152"/>
      <c r="H94" s="152"/>
      <c r="I94" s="152"/>
      <c r="J94" s="152"/>
      <c r="K94" s="152"/>
      <c r="L94" s="152"/>
      <c r="M94" s="152"/>
      <c r="N94" s="155" t="e">
        <f>AVERAGE(Calculations!P95:Y95)</f>
        <v>#DIV/0!</v>
      </c>
      <c r="O94" s="156" t="e">
        <f>STDEV(Calculations!P95:Y95)</f>
        <v>#DIV/0!</v>
      </c>
    </row>
    <row r="95" spans="1:15" ht="12.75">
      <c r="A95" s="92"/>
      <c r="B95" s="37" t="str">
        <f>IF('Gene Table'!D95="","",'Gene Table'!D95)</f>
        <v>RT</v>
      </c>
      <c r="C95" s="151" t="s">
        <v>372</v>
      </c>
      <c r="D95" s="152"/>
      <c r="E95" s="152"/>
      <c r="F95" s="152"/>
      <c r="G95" s="152"/>
      <c r="H95" s="152"/>
      <c r="I95" s="152"/>
      <c r="J95" s="152"/>
      <c r="K95" s="152"/>
      <c r="L95" s="152"/>
      <c r="M95" s="152"/>
      <c r="N95" s="155" t="e">
        <f>AVERAGE(Calculations!P96:Y96)</f>
        <v>#DIV/0!</v>
      </c>
      <c r="O95" s="156" t="e">
        <f>STDEV(Calculations!P96:Y96)</f>
        <v>#DIV/0!</v>
      </c>
    </row>
    <row r="96" spans="1:15" ht="12.75">
      <c r="A96" s="92"/>
      <c r="B96" s="37" t="str">
        <f>IF('Gene Table'!D96="","",'Gene Table'!D96)</f>
        <v>RT</v>
      </c>
      <c r="C96" s="151" t="s">
        <v>374</v>
      </c>
      <c r="D96" s="152"/>
      <c r="E96" s="152"/>
      <c r="F96" s="152"/>
      <c r="G96" s="152"/>
      <c r="H96" s="152"/>
      <c r="I96" s="152"/>
      <c r="J96" s="152"/>
      <c r="K96" s="152"/>
      <c r="L96" s="152"/>
      <c r="M96" s="152"/>
      <c r="N96" s="155" t="e">
        <f>AVERAGE(Calculations!P97:Y97)</f>
        <v>#DIV/0!</v>
      </c>
      <c r="O96" s="156" t="e">
        <f>STDEV(Calculations!P97:Y97)</f>
        <v>#DIV/0!</v>
      </c>
    </row>
    <row r="97" spans="1:15" ht="12.75">
      <c r="A97" s="92"/>
      <c r="B97" s="37" t="str">
        <f>IF('Gene Table'!D97="","",'Gene Table'!D97)</f>
        <v>PCR</v>
      </c>
      <c r="C97" s="151" t="s">
        <v>375</v>
      </c>
      <c r="D97" s="152"/>
      <c r="E97" s="152"/>
      <c r="F97" s="152"/>
      <c r="G97" s="152"/>
      <c r="H97" s="152"/>
      <c r="I97" s="152"/>
      <c r="J97" s="152"/>
      <c r="K97" s="152"/>
      <c r="L97" s="152"/>
      <c r="M97" s="152"/>
      <c r="N97" s="155" t="e">
        <f>AVERAGE(Calculations!P98:Y98)</f>
        <v>#DIV/0!</v>
      </c>
      <c r="O97" s="156" t="e">
        <f>STDEV(Calculations!P98:Y98)</f>
        <v>#DIV/0!</v>
      </c>
    </row>
    <row r="98" spans="1:15" ht="12.75">
      <c r="A98" s="92"/>
      <c r="B98" s="37" t="str">
        <f>IF('Gene Table'!D98="","",'Gene Table'!D98)</f>
        <v>PCR</v>
      </c>
      <c r="C98" s="151" t="s">
        <v>377</v>
      </c>
      <c r="D98" s="152"/>
      <c r="E98" s="152"/>
      <c r="F98" s="152"/>
      <c r="G98" s="152"/>
      <c r="H98" s="152"/>
      <c r="I98" s="152"/>
      <c r="J98" s="152"/>
      <c r="K98" s="152"/>
      <c r="L98" s="152"/>
      <c r="M98" s="152"/>
      <c r="N98" s="155" t="e">
        <f>AVERAGE(Calculations!P99:Y99)</f>
        <v>#DIV/0!</v>
      </c>
      <c r="O98" s="156" t="e">
        <f>STDEV(Calculations!P99:Y99)</f>
        <v>#DIV/0!</v>
      </c>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5" t="e">
        <f>AVERAGE(Calculations!P100:Y100)</f>
        <v>#DIV/0!</v>
      </c>
      <c r="O99" s="156" t="e">
        <f>STDEV(Calculations!P100:Y100)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5" t="e">
        <f>AVERAGE(Calculations!P101:Y101)</f>
        <v>#DIV/0!</v>
      </c>
      <c r="O100" s="156" t="e">
        <f>STDEV(Calculations!P101:Y101)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5" t="e">
        <f>AVERAGE(Calculations!P102:Y102)</f>
        <v>#DIV/0!</v>
      </c>
      <c r="O101" s="156" t="e">
        <f>STDEV(Calculations!P102:Y102)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5" t="e">
        <f>AVERAGE(Calculations!P103:Y103)</f>
        <v>#DIV/0!</v>
      </c>
      <c r="O102" s="156" t="e">
        <f>STDEV(Calculations!P103:Y103)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5" t="e">
        <f>AVERAGE(Calculations!P104:Y104)</f>
        <v>#DIV/0!</v>
      </c>
      <c r="O103" s="156" t="e">
        <f>STDEV(Calculations!P104:Y104)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5" t="e">
        <f>AVERAGE(Calculations!P105:Y105)</f>
        <v>#DIV/0!</v>
      </c>
      <c r="O104" s="156" t="e">
        <f>STDEV(Calculations!P105:Y105)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5" t="e">
        <f>AVERAGE(Calculations!P106:Y106)</f>
        <v>#DIV/0!</v>
      </c>
      <c r="O105" s="156" t="e">
        <f>STDEV(Calculations!P106:Y106)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5" t="e">
        <f>AVERAGE(Calculations!P107:Y107)</f>
        <v>#DIV/0!</v>
      </c>
      <c r="O106" s="156" t="e">
        <f>STDEV(Calculations!P107:Y107)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5" t="e">
        <f>AVERAGE(Calculations!P108:Y108)</f>
        <v>#DIV/0!</v>
      </c>
      <c r="O107" s="156" t="e">
        <f>STDEV(Calculations!P108:Y108)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5" t="e">
        <f>AVERAGE(Calculations!P109:Y109)</f>
        <v>#DIV/0!</v>
      </c>
      <c r="O108" s="156" t="e">
        <f>STDEV(Calculations!P109:Y109)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5" t="e">
        <f>AVERAGE(Calculations!P110:Y110)</f>
        <v>#DIV/0!</v>
      </c>
      <c r="O109" s="156" t="e">
        <f>STDEV(Calculations!P110:Y110)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5" t="e">
        <f>AVERAGE(Calculations!P111:Y111)</f>
        <v>#DIV/0!</v>
      </c>
      <c r="O110" s="156" t="e">
        <f>STDEV(Calculations!P111:Y111)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5" t="e">
        <f>AVERAGE(Calculations!P112:Y112)</f>
        <v>#DIV/0!</v>
      </c>
      <c r="O111" s="156" t="e">
        <f>STDEV(Calculations!P112:Y112)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5" t="e">
        <f>AVERAGE(Calculations!P113:Y113)</f>
        <v>#DIV/0!</v>
      </c>
      <c r="O112" s="156" t="e">
        <f>STDEV(Calculations!P113:Y113)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5" t="e">
        <f>AVERAGE(Calculations!P114:Y114)</f>
        <v>#DIV/0!</v>
      </c>
      <c r="O113" s="156" t="e">
        <f>STDEV(Calculations!P114:Y114)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5" t="e">
        <f>AVERAGE(Calculations!P115:Y115)</f>
        <v>#DIV/0!</v>
      </c>
      <c r="O114" s="156" t="e">
        <f>STDEV(Calculations!P115:Y115)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5" t="e">
        <f>AVERAGE(Calculations!P116:Y116)</f>
        <v>#DIV/0!</v>
      </c>
      <c r="O115" s="156" t="e">
        <f>STDEV(Calculations!P116:Y116)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5" t="e">
        <f>AVERAGE(Calculations!P117:Y117)</f>
        <v>#DIV/0!</v>
      </c>
      <c r="O116" s="156" t="e">
        <f>STDEV(Calculations!P117:Y117)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5" t="e">
        <f>AVERAGE(Calculations!P118:Y118)</f>
        <v>#DIV/0!</v>
      </c>
      <c r="O117" s="156" t="e">
        <f>STDEV(Calculations!P118:Y118)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5" t="e">
        <f>AVERAGE(Calculations!P119:Y119)</f>
        <v>#DIV/0!</v>
      </c>
      <c r="O118" s="156" t="e">
        <f>STDEV(Calculations!P119:Y119)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5" t="e">
        <f>AVERAGE(Calculations!P120:Y120)</f>
        <v>#DIV/0!</v>
      </c>
      <c r="O119" s="156" t="e">
        <f>STDEV(Calculations!P120:Y120)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5" t="e">
        <f>AVERAGE(Calculations!P121:Y121)</f>
        <v>#DIV/0!</v>
      </c>
      <c r="O120" s="156" t="e">
        <f>STDEV(Calculations!P121:Y121)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5" t="e">
        <f>AVERAGE(Calculations!P122:Y122)</f>
        <v>#DIV/0!</v>
      </c>
      <c r="O121" s="156" t="e">
        <f>STDEV(Calculations!P122:Y122)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5" t="e">
        <f>AVERAGE(Calculations!P123:Y123)</f>
        <v>#DIV/0!</v>
      </c>
      <c r="O122" s="156" t="e">
        <f>STDEV(Calculations!P123:Y123)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5" t="e">
        <f>AVERAGE(Calculations!P124:Y124)</f>
        <v>#DIV/0!</v>
      </c>
      <c r="O123" s="156" t="e">
        <f>STDEV(Calculations!P124:Y124)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5" t="e">
        <f>AVERAGE(Calculations!P125:Y125)</f>
        <v>#DIV/0!</v>
      </c>
      <c r="O124" s="156" t="e">
        <f>STDEV(Calculations!P125:Y125)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5" t="e">
        <f>AVERAGE(Calculations!P126:Y126)</f>
        <v>#DIV/0!</v>
      </c>
      <c r="O125" s="156" t="e">
        <f>STDEV(Calculations!P126:Y126)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5" t="e">
        <f>AVERAGE(Calculations!P127:Y127)</f>
        <v>#DIV/0!</v>
      </c>
      <c r="O126" s="156" t="e">
        <f>STDEV(Calculations!P127:Y127)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5" t="e">
        <f>AVERAGE(Calculations!P128:Y128)</f>
        <v>#DIV/0!</v>
      </c>
      <c r="O127" s="156" t="e">
        <f>STDEV(Calculations!P128:Y128)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5" t="e">
        <f>AVERAGE(Calculations!P129:Y129)</f>
        <v>#DIV/0!</v>
      </c>
      <c r="O128" s="156" t="e">
        <f>STDEV(Calculations!P129:Y129)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5" t="e">
        <f>AVERAGE(Calculations!P130:Y130)</f>
        <v>#DIV/0!</v>
      </c>
      <c r="O129" s="156" t="e">
        <f>STDEV(Calculations!P130:Y130)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5" t="e">
        <f>AVERAGE(Calculations!P131:Y131)</f>
        <v>#DIV/0!</v>
      </c>
      <c r="O130" s="156" t="e">
        <f>STDEV(Calculations!P131:Y131)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5" t="e">
        <f>AVERAGE(Calculations!P132:Y132)</f>
        <v>#DIV/0!</v>
      </c>
      <c r="O131" s="156" t="e">
        <f>STDEV(Calculations!P132:Y132)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5" t="e">
        <f>AVERAGE(Calculations!P133:Y133)</f>
        <v>#DIV/0!</v>
      </c>
      <c r="O132" s="156" t="e">
        <f>STDEV(Calculations!P133:Y133)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5" t="e">
        <f>AVERAGE(Calculations!P134:Y134)</f>
        <v>#DIV/0!</v>
      </c>
      <c r="O133" s="156" t="e">
        <f>STDEV(Calculations!P134:Y134)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5" t="e">
        <f>AVERAGE(Calculations!P135:Y135)</f>
        <v>#DIV/0!</v>
      </c>
      <c r="O134" s="156" t="e">
        <f>STDEV(Calculations!P135:Y135)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5" t="e">
        <f>AVERAGE(Calculations!P136:Y136)</f>
        <v>#DIV/0!</v>
      </c>
      <c r="O135" s="156" t="e">
        <f>STDEV(Calculations!P136:Y136)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5" t="e">
        <f>AVERAGE(Calculations!P137:Y137)</f>
        <v>#DIV/0!</v>
      </c>
      <c r="O136" s="156" t="e">
        <f>STDEV(Calculations!P137:Y137)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5" t="e">
        <f>AVERAGE(Calculations!P138:Y138)</f>
        <v>#DIV/0!</v>
      </c>
      <c r="O137" s="156" t="e">
        <f>STDEV(Calculations!P138:Y138)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5" t="e">
        <f>AVERAGE(Calculations!P139:Y139)</f>
        <v>#DIV/0!</v>
      </c>
      <c r="O138" s="156" t="e">
        <f>STDEV(Calculations!P139:Y139)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5" t="e">
        <f>AVERAGE(Calculations!P140:Y140)</f>
        <v>#DIV/0!</v>
      </c>
      <c r="O139" s="156" t="e">
        <f>STDEV(Calculations!P140:Y140)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5" t="e">
        <f>AVERAGE(Calculations!P141:Y141)</f>
        <v>#DIV/0!</v>
      </c>
      <c r="O140" s="156" t="e">
        <f>STDEV(Calculations!P141:Y141)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5" t="e">
        <f>AVERAGE(Calculations!P142:Y142)</f>
        <v>#DIV/0!</v>
      </c>
      <c r="O141" s="156" t="e">
        <f>STDEV(Calculations!P142:Y142)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5" t="e">
        <f>AVERAGE(Calculations!P143:Y143)</f>
        <v>#DIV/0!</v>
      </c>
      <c r="O142" s="156" t="e">
        <f>STDEV(Calculations!P143:Y143)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5" t="e">
        <f>AVERAGE(Calculations!P144:Y144)</f>
        <v>#DIV/0!</v>
      </c>
      <c r="O143" s="156" t="e">
        <f>STDEV(Calculations!P144:Y144)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5" t="e">
        <f>AVERAGE(Calculations!P145:Y145)</f>
        <v>#DIV/0!</v>
      </c>
      <c r="O144" s="156" t="e">
        <f>STDEV(Calculations!P145:Y145)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5" t="e">
        <f>AVERAGE(Calculations!P146:Y146)</f>
        <v>#DIV/0!</v>
      </c>
      <c r="O145" s="156" t="e">
        <f>STDEV(Calculations!P146:Y146)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5" t="e">
        <f>AVERAGE(Calculations!P147:Y147)</f>
        <v>#DIV/0!</v>
      </c>
      <c r="O146" s="156" t="e">
        <f>STDEV(Calculations!P147:Y147)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5" t="e">
        <f>AVERAGE(Calculations!P148:Y148)</f>
        <v>#DIV/0!</v>
      </c>
      <c r="O147" s="156" t="e">
        <f>STDEV(Calculations!P148:Y148)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5" t="e">
        <f>AVERAGE(Calculations!P149:Y149)</f>
        <v>#DIV/0!</v>
      </c>
      <c r="O148" s="156" t="e">
        <f>STDEV(Calculations!P149:Y149)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5" t="e">
        <f>AVERAGE(Calculations!P150:Y150)</f>
        <v>#DIV/0!</v>
      </c>
      <c r="O149" s="156" t="e">
        <f>STDEV(Calculations!P150:Y150)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5" t="e">
        <f>AVERAGE(Calculations!P151:Y151)</f>
        <v>#DIV/0!</v>
      </c>
      <c r="O150" s="156" t="e">
        <f>STDEV(Calculations!P151:Y151)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5" t="e">
        <f>AVERAGE(Calculations!P152:Y152)</f>
        <v>#DIV/0!</v>
      </c>
      <c r="O151" s="156" t="e">
        <f>STDEV(Calculations!P152:Y152)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5" t="e">
        <f>AVERAGE(Calculations!P153:Y153)</f>
        <v>#DIV/0!</v>
      </c>
      <c r="O152" s="156" t="e">
        <f>STDEV(Calculations!P153:Y153)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5" t="e">
        <f>AVERAGE(Calculations!P154:Y154)</f>
        <v>#DIV/0!</v>
      </c>
      <c r="O153" s="156" t="e">
        <f>STDEV(Calculations!P154:Y154)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5" t="e">
        <f>AVERAGE(Calculations!P155:Y155)</f>
        <v>#DIV/0!</v>
      </c>
      <c r="O154" s="156" t="e">
        <f>STDEV(Calculations!P155:Y155)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5" t="e">
        <f>AVERAGE(Calculations!P156:Y156)</f>
        <v>#DIV/0!</v>
      </c>
      <c r="O155" s="156" t="e">
        <f>STDEV(Calculations!P156:Y156)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5" t="e">
        <f>AVERAGE(Calculations!P157:Y157)</f>
        <v>#DIV/0!</v>
      </c>
      <c r="O156" s="156" t="e">
        <f>STDEV(Calculations!P157:Y157)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5" t="e">
        <f>AVERAGE(Calculations!P158:Y158)</f>
        <v>#DIV/0!</v>
      </c>
      <c r="O157" s="156" t="e">
        <f>STDEV(Calculations!P158:Y158)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5" t="e">
        <f>AVERAGE(Calculations!P159:Y159)</f>
        <v>#DIV/0!</v>
      </c>
      <c r="O158" s="156" t="e">
        <f>STDEV(Calculations!P159:Y159)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5" t="e">
        <f>AVERAGE(Calculations!P160:Y160)</f>
        <v>#DIV/0!</v>
      </c>
      <c r="O159" s="156" t="e">
        <f>STDEV(Calculations!P160:Y160)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5" t="e">
        <f>AVERAGE(Calculations!P161:Y161)</f>
        <v>#DIV/0!</v>
      </c>
      <c r="O160" s="156" t="e">
        <f>STDEV(Calculations!P161:Y161)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5" t="e">
        <f>AVERAGE(Calculations!P162:Y162)</f>
        <v>#DIV/0!</v>
      </c>
      <c r="O161" s="156" t="e">
        <f>STDEV(Calculations!P162:Y162)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5" t="e">
        <f>AVERAGE(Calculations!P163:Y163)</f>
        <v>#DIV/0!</v>
      </c>
      <c r="O162" s="156" t="e">
        <f>STDEV(Calculations!P163:Y163)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5" t="e">
        <f>AVERAGE(Calculations!P164:Y164)</f>
        <v>#DIV/0!</v>
      </c>
      <c r="O163" s="156" t="e">
        <f>STDEV(Calculations!P164:Y164)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5" t="e">
        <f>AVERAGE(Calculations!P165:Y165)</f>
        <v>#DIV/0!</v>
      </c>
      <c r="O164" s="156" t="e">
        <f>STDEV(Calculations!P165:Y165)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5" t="e">
        <f>AVERAGE(Calculations!P166:Y166)</f>
        <v>#DIV/0!</v>
      </c>
      <c r="O165" s="156" t="e">
        <f>STDEV(Calculations!P166:Y166)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5" t="e">
        <f>AVERAGE(Calculations!P167:Y167)</f>
        <v>#DIV/0!</v>
      </c>
      <c r="O166" s="156" t="e">
        <f>STDEV(Calculations!P167:Y167)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5" t="e">
        <f>AVERAGE(Calculations!P168:Y168)</f>
        <v>#DIV/0!</v>
      </c>
      <c r="O167" s="156" t="e">
        <f>STDEV(Calculations!P168:Y168)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5" t="e">
        <f>AVERAGE(Calculations!P169:Y169)</f>
        <v>#DIV/0!</v>
      </c>
      <c r="O168" s="156" t="e">
        <f>STDEV(Calculations!P169:Y169)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5" t="e">
        <f>AVERAGE(Calculations!P170:Y170)</f>
        <v>#DIV/0!</v>
      </c>
      <c r="O169" s="156" t="e">
        <f>STDEV(Calculations!P170:Y170)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5" t="e">
        <f>AVERAGE(Calculations!P171:Y171)</f>
        <v>#DIV/0!</v>
      </c>
      <c r="O170" s="156" t="e">
        <f>STDEV(Calculations!P171:Y171)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5" t="e">
        <f>AVERAGE(Calculations!P172:Y172)</f>
        <v>#DIV/0!</v>
      </c>
      <c r="O171" s="156" t="e">
        <f>STDEV(Calculations!P172:Y172)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5" t="e">
        <f>AVERAGE(Calculations!P173:Y173)</f>
        <v>#DIV/0!</v>
      </c>
      <c r="O172" s="156" t="e">
        <f>STDEV(Calculations!P173:Y173)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5" t="e">
        <f>AVERAGE(Calculations!P174:Y174)</f>
        <v>#DIV/0!</v>
      </c>
      <c r="O173" s="156" t="e">
        <f>STDEV(Calculations!P174:Y174)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5" t="e">
        <f>AVERAGE(Calculations!P175:Y175)</f>
        <v>#DIV/0!</v>
      </c>
      <c r="O174" s="156" t="e">
        <f>STDEV(Calculations!P175:Y175)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5" t="e">
        <f>AVERAGE(Calculations!P176:Y176)</f>
        <v>#DIV/0!</v>
      </c>
      <c r="O175" s="156" t="e">
        <f>STDEV(Calculations!P176:Y176)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5" t="e">
        <f>AVERAGE(Calculations!P177:Y177)</f>
        <v>#DIV/0!</v>
      </c>
      <c r="O176" s="156" t="e">
        <f>STDEV(Calculations!P177:Y177)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5" t="e">
        <f>AVERAGE(Calculations!P178:Y178)</f>
        <v>#DIV/0!</v>
      </c>
      <c r="O177" s="156" t="e">
        <f>STDEV(Calculations!P178:Y178)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5" t="e">
        <f>AVERAGE(Calculations!P179:Y179)</f>
        <v>#DIV/0!</v>
      </c>
      <c r="O178" s="156" t="e">
        <f>STDEV(Calculations!P179:Y179)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5" t="e">
        <f>AVERAGE(Calculations!P180:Y180)</f>
        <v>#DIV/0!</v>
      </c>
      <c r="O179" s="156" t="e">
        <f>STDEV(Calculations!P180:Y180)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5" t="e">
        <f>AVERAGE(Calculations!P181:Y181)</f>
        <v>#DIV/0!</v>
      </c>
      <c r="O180" s="156" t="e">
        <f>STDEV(Calculations!P181:Y181)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5" t="e">
        <f>AVERAGE(Calculations!P182:Y182)</f>
        <v>#DIV/0!</v>
      </c>
      <c r="O181" s="156" t="e">
        <f>STDEV(Calculations!P182:Y182)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5" t="e">
        <f>AVERAGE(Calculations!P183:Y183)</f>
        <v>#DIV/0!</v>
      </c>
      <c r="O182" s="156" t="e">
        <f>STDEV(Calculations!P183:Y183)</f>
        <v>#DIV/0!</v>
      </c>
    </row>
    <row r="183" spans="1:15" ht="12.75">
      <c r="A183" s="92"/>
      <c r="B183" s="37" t="str">
        <f>IF('Gene Table'!D183="","",'Gene Table'!D183)</f>
        <v>HGDC</v>
      </c>
      <c r="C183" s="151" t="s">
        <v>345</v>
      </c>
      <c r="D183" s="152"/>
      <c r="E183" s="152"/>
      <c r="F183" s="152"/>
      <c r="G183" s="152"/>
      <c r="H183" s="152"/>
      <c r="I183" s="152"/>
      <c r="J183" s="152"/>
      <c r="K183" s="152"/>
      <c r="L183" s="152"/>
      <c r="M183" s="152"/>
      <c r="N183" s="155" t="e">
        <f>AVERAGE(Calculations!P184:Y184)</f>
        <v>#DIV/0!</v>
      </c>
      <c r="O183" s="156" t="e">
        <f>STDEV(Calculations!P184:Y184)</f>
        <v>#DIV/0!</v>
      </c>
    </row>
    <row r="184" spans="1:15" ht="12.75">
      <c r="A184" s="92"/>
      <c r="B184" s="37" t="str">
        <f>IF('Gene Table'!D184="","",'Gene Table'!D184)</f>
        <v>HGDC</v>
      </c>
      <c r="C184" s="151" t="s">
        <v>347</v>
      </c>
      <c r="D184" s="152"/>
      <c r="E184" s="152"/>
      <c r="F184" s="152"/>
      <c r="G184" s="152"/>
      <c r="H184" s="152"/>
      <c r="I184" s="152"/>
      <c r="J184" s="152"/>
      <c r="K184" s="152"/>
      <c r="L184" s="152"/>
      <c r="M184" s="152"/>
      <c r="N184" s="155" t="e">
        <f>AVERAGE(Calculations!P185:Y185)</f>
        <v>#DIV/0!</v>
      </c>
      <c r="O184" s="156" t="e">
        <f>STDEV(Calculations!P185:Y185)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5" t="e">
        <f>AVERAGE(Calculations!P186:Y186)</f>
        <v>#DIV/0!</v>
      </c>
      <c r="O185" s="156" t="e">
        <f>STDEV(Calculations!P186:Y186)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5" t="e">
        <f>AVERAGE(Calculations!P187:Y187)</f>
        <v>#DIV/0!</v>
      </c>
      <c r="O186" s="156" t="e">
        <f>STDEV(Calculations!P187:Y187)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5" t="e">
        <f>AVERAGE(Calculations!P188:Y188)</f>
        <v>#DIV/0!</v>
      </c>
      <c r="O187" s="156" t="e">
        <f>STDEV(Calculations!P188:Y188)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5" t="e">
        <f>AVERAGE(Calculations!P189:Y189)</f>
        <v>#DIV/0!</v>
      </c>
      <c r="O188" s="156" t="e">
        <f>STDEV(Calculations!P189:Y189)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5" t="e">
        <f>AVERAGE(Calculations!P190:Y190)</f>
        <v>#DIV/0!</v>
      </c>
      <c r="O189" s="156" t="e">
        <f>STDEV(Calculations!P190:Y190)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5" t="e">
        <f>AVERAGE(Calculations!P191:Y191)</f>
        <v>#DIV/0!</v>
      </c>
      <c r="O190" s="156" t="e">
        <f>STDEV(Calculations!P191:Y191)</f>
        <v>#DIV/0!</v>
      </c>
    </row>
    <row r="191" spans="1:15" ht="12.75">
      <c r="A191" s="92"/>
      <c r="B191" s="37" t="str">
        <f>IF('Gene Table'!D191="","",'Gene Table'!D191)</f>
        <v>RT</v>
      </c>
      <c r="C191" s="151" t="s">
        <v>372</v>
      </c>
      <c r="D191" s="152"/>
      <c r="E191" s="152"/>
      <c r="F191" s="152"/>
      <c r="G191" s="152"/>
      <c r="H191" s="152"/>
      <c r="I191" s="152"/>
      <c r="J191" s="152"/>
      <c r="K191" s="152"/>
      <c r="L191" s="152"/>
      <c r="M191" s="152"/>
      <c r="N191" s="155" t="e">
        <f>AVERAGE(Calculations!P192:Y192)</f>
        <v>#DIV/0!</v>
      </c>
      <c r="O191" s="156" t="e">
        <f>STDEV(Calculations!P192:Y192)</f>
        <v>#DIV/0!</v>
      </c>
    </row>
    <row r="192" spans="1:15" ht="12.75">
      <c r="A192" s="92"/>
      <c r="B192" s="37" t="str">
        <f>IF('Gene Table'!D192="","",'Gene Table'!D192)</f>
        <v>RT</v>
      </c>
      <c r="C192" s="151" t="s">
        <v>374</v>
      </c>
      <c r="D192" s="152"/>
      <c r="E192" s="152"/>
      <c r="F192" s="152"/>
      <c r="G192" s="152"/>
      <c r="H192" s="152"/>
      <c r="I192" s="152"/>
      <c r="J192" s="152"/>
      <c r="K192" s="152"/>
      <c r="L192" s="152"/>
      <c r="M192" s="152"/>
      <c r="N192" s="155" t="e">
        <f>AVERAGE(Calculations!P193:Y193)</f>
        <v>#DIV/0!</v>
      </c>
      <c r="O192" s="156" t="e">
        <f>STDEV(Calculations!P193:Y193)</f>
        <v>#DIV/0!</v>
      </c>
    </row>
    <row r="193" spans="1:15" ht="12.75">
      <c r="A193" s="92"/>
      <c r="B193" s="37" t="str">
        <f>IF('Gene Table'!D193="","",'Gene Table'!D193)</f>
        <v>PCR</v>
      </c>
      <c r="C193" s="151" t="s">
        <v>375</v>
      </c>
      <c r="D193" s="152"/>
      <c r="E193" s="152"/>
      <c r="F193" s="152"/>
      <c r="G193" s="152"/>
      <c r="H193" s="152"/>
      <c r="I193" s="152"/>
      <c r="J193" s="152"/>
      <c r="K193" s="152"/>
      <c r="L193" s="152"/>
      <c r="M193" s="152"/>
      <c r="N193" s="155" t="e">
        <f>AVERAGE(Calculations!P194:Y194)</f>
        <v>#DIV/0!</v>
      </c>
      <c r="O193" s="156" t="e">
        <f>STDEV(Calculations!P194:Y194)</f>
        <v>#DIV/0!</v>
      </c>
    </row>
    <row r="194" spans="1:15" ht="12.75">
      <c r="A194" s="92"/>
      <c r="B194" s="37" t="str">
        <f>IF('Gene Table'!D194="","",'Gene Table'!D194)</f>
        <v>PCR</v>
      </c>
      <c r="C194" s="151" t="s">
        <v>377</v>
      </c>
      <c r="D194" s="152"/>
      <c r="E194" s="152"/>
      <c r="F194" s="152"/>
      <c r="G194" s="152"/>
      <c r="H194" s="152"/>
      <c r="I194" s="152"/>
      <c r="J194" s="152"/>
      <c r="K194" s="152"/>
      <c r="L194" s="152"/>
      <c r="M194" s="152"/>
      <c r="N194" s="155" t="e">
        <f>AVERAGE(Calculations!P195:Y195)</f>
        <v>#DIV/0!</v>
      </c>
      <c r="O194" s="156"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8" t="str">
        <f>Results!D2</f>
        <v>Test Sample</v>
      </c>
      <c r="E1" s="99"/>
      <c r="F1" s="99"/>
      <c r="G1" s="99"/>
      <c r="H1" s="99"/>
      <c r="I1" s="99"/>
      <c r="J1" s="99"/>
      <c r="K1" s="99"/>
      <c r="L1" s="99"/>
      <c r="M1" s="129"/>
      <c r="N1" s="72" t="s">
        <v>652</v>
      </c>
      <c r="O1" s="61" t="s">
        <v>631</v>
      </c>
      <c r="P1" s="29" t="str">
        <f>Results!E2</f>
        <v>Control Sample</v>
      </c>
      <c r="Q1" s="29"/>
      <c r="R1" s="29"/>
      <c r="S1" s="29"/>
      <c r="T1" s="29"/>
      <c r="U1" s="29"/>
      <c r="V1" s="29"/>
      <c r="W1" s="29"/>
      <c r="X1" s="29"/>
      <c r="Y1" s="29"/>
    </row>
    <row r="2" spans="1:25" ht="15" customHeight="1">
      <c r="A2" s="61"/>
      <c r="B2" s="131"/>
      <c r="C2" s="60"/>
      <c r="D2" s="132" t="s">
        <v>636</v>
      </c>
      <c r="E2" s="132" t="s">
        <v>637</v>
      </c>
      <c r="F2" s="132" t="s">
        <v>638</v>
      </c>
      <c r="G2" s="132" t="s">
        <v>639</v>
      </c>
      <c r="H2" s="132" t="s">
        <v>640</v>
      </c>
      <c r="I2" s="132" t="s">
        <v>641</v>
      </c>
      <c r="J2" s="132" t="s">
        <v>642</v>
      </c>
      <c r="K2" s="132" t="s">
        <v>643</v>
      </c>
      <c r="L2" s="132" t="s">
        <v>644</v>
      </c>
      <c r="M2" s="132" t="s">
        <v>645</v>
      </c>
      <c r="N2" s="131"/>
      <c r="O2" s="60"/>
      <c r="P2" s="132" t="s">
        <v>636</v>
      </c>
      <c r="Q2" s="132" t="s">
        <v>637</v>
      </c>
      <c r="R2" s="132" t="s">
        <v>638</v>
      </c>
      <c r="S2" s="132" t="s">
        <v>639</v>
      </c>
      <c r="T2" s="132" t="s">
        <v>640</v>
      </c>
      <c r="U2" s="132" t="s">
        <v>641</v>
      </c>
      <c r="V2" s="132" t="s">
        <v>642</v>
      </c>
      <c r="W2" s="132" t="s">
        <v>643</v>
      </c>
      <c r="X2" s="132" t="s">
        <v>644</v>
      </c>
      <c r="Y2" s="132" t="s">
        <v>645</v>
      </c>
    </row>
    <row r="3" spans="1:25" ht="15" customHeight="1">
      <c r="A3" s="133" t="s">
        <v>8</v>
      </c>
      <c r="B3" s="134" t="str">
        <f>IF(C3="","",VLOOKUP(C3,'Gene Table'!B$3:D$98,2,FALSE))</f>
        <v>HQP006940</v>
      </c>
      <c r="C3" s="135" t="s">
        <v>348</v>
      </c>
      <c r="D3" s="136" t="str">
        <f>IF(C3="","",IF(VLOOKUP($C3,'Test Sample Data'!$C$3:$M$98,2,FALSE)=0,"",VLOOKUP($C3,'Test Sample Data'!$C$3:$M$98,2,FALSE)))</f>
        <v/>
      </c>
      <c r="E3" s="136" t="str">
        <f>IF(C3="","",IF(VLOOKUP($C3,'Test Sample Data'!$C$3:$M$98,3,FALSE)=0,"",VLOOKUP($C3,'Test Sample Data'!$C$3:$M$98,3,FALSE)))</f>
        <v/>
      </c>
      <c r="F3" s="136" t="str">
        <f>IF(C3="","",IF(VLOOKUP($C3,'Test Sample Data'!$C$3:$M$98,4,FALSE)=0,"",VLOOKUP($C3,'Test Sample Data'!$C$3:$M$98,4,FALSE)))</f>
        <v/>
      </c>
      <c r="G3" s="136" t="str">
        <f>IF(C3="","",IF(VLOOKUP($C3,'Test Sample Data'!$C$3:$M$98,5,FALSE)=0,"",VLOOKUP($C3,'Test Sample Data'!$C$3:$M$98,5,FALSE)))</f>
        <v/>
      </c>
      <c r="H3" s="136" t="str">
        <f>IF(C3="","",IF(VLOOKUP($C3,'Test Sample Data'!$C$3:$M$98,6,FALSE)=0,"",VLOOKUP($C3,'Test Sample Data'!$C$3:$M$98,6,FALSE)))</f>
        <v/>
      </c>
      <c r="I3" s="136" t="str">
        <f>IF(C3="","",IF(VLOOKUP($C3,'Test Sample Data'!$C$3:$M$98,7,FALSE)=0,"",VLOOKUP($C3,'Test Sample Data'!$C$3:$M$98,7,FALSE)))</f>
        <v/>
      </c>
      <c r="J3" s="136" t="str">
        <f>IF(C3="","",IF(VLOOKUP($C3,'Test Sample Data'!$C$3:$M$98,8,FALSE)=0,"",VLOOKUP($C3,'Test Sample Data'!$C$3:$M$98,8,FALSE)))</f>
        <v/>
      </c>
      <c r="K3" s="136" t="str">
        <f>IF(C3="","",IF(VLOOKUP($C3,'Test Sample Data'!$C$3:$M$98,9,FALSE)=0,"",VLOOKUP($C3,'Test Sample Data'!$C$3:$M$98,9,FALSE)))</f>
        <v/>
      </c>
      <c r="L3" s="136" t="str">
        <f>IF(C3="","",IF(VLOOKUP($C3,'Test Sample Data'!$C$3:$M$98,10,FALSE)=0,"",VLOOKUP($C3,'Test Sample Data'!$C$3:$M$98,10,FALSE)))</f>
        <v/>
      </c>
      <c r="M3" s="136" t="str">
        <f>IF(C3="","",IF(VLOOKUP($C3,'Test Sample Data'!$C$3:$M$98,11,FALSE)=0,"",VLOOKUP($C3,'Test Sample Data'!$C$3:$M$98,11,FALSE)))</f>
        <v/>
      </c>
      <c r="N3" s="143" t="str">
        <f>IF(B3=0,"",B3)</f>
        <v>HQP006940</v>
      </c>
      <c r="O3" s="144" t="str">
        <f>IF('Choose Housekeeping Genes'!C3=0,"",'Choose Housekeeping Genes'!C3)</f>
        <v>H03</v>
      </c>
      <c r="P3" s="136" t="str">
        <f>IF(C3="","",IF(VLOOKUP($C3,'Control Sample Data'!$C$3:$M$98,2,FALSE)=0,"",VLOOKUP($C3,'Control Sample Data'!$C$3:$M$98,2,FALSE)))</f>
        <v/>
      </c>
      <c r="Q3" s="136" t="str">
        <f>IF(C3="","",IF(VLOOKUP($C3,'Control Sample Data'!$C$3:$M$98,3,FALSE)=0,"",VLOOKUP($C3,'Control Sample Data'!$C$3:$M$98,3,FALSE)))</f>
        <v/>
      </c>
      <c r="R3" s="136" t="str">
        <f>IF(C3="","",IF(VLOOKUP($C3,'Control Sample Data'!$C$3:$M$98,4,FALSE)=0,"",VLOOKUP($C3,'Control Sample Data'!$C$3:$M$98,4,FALSE)))</f>
        <v/>
      </c>
      <c r="S3" s="136" t="str">
        <f>IF(C3="","",IF(VLOOKUP($C3,'Control Sample Data'!$C$3:$M$98,5,FALSE)=0,"",VLOOKUP($C3,'Control Sample Data'!$C$3:$M$98,5,FALSE)))</f>
        <v/>
      </c>
      <c r="T3" s="136" t="str">
        <f>IF(C3="","",IF(VLOOKUP($C3,'Control Sample Data'!$C$3:$M$98,6,FALSE)=0,"",VLOOKUP($C3,'Control Sample Data'!$C$3:$M$98,6,FALSE)))</f>
        <v/>
      </c>
      <c r="U3" s="136" t="str">
        <f>IF(C3="","",IF(VLOOKUP($C3,'Control Sample Data'!$C$3:$M$98,7,FALSE)=0,"",VLOOKUP($C3,'Control Sample Data'!$C$3:$M$98,7,FALSE)))</f>
        <v/>
      </c>
      <c r="V3" s="136" t="str">
        <f>IF(C3="","",IF(VLOOKUP($C3,'Control Sample Data'!$C$3:$M$98,8,FALSE)=0,"",VLOOKUP($C3,'Control Sample Data'!$C$3:$M$98,8,FALSE)))</f>
        <v/>
      </c>
      <c r="W3" s="136" t="str">
        <f>IF(C3="","",IF(VLOOKUP($C3,'Control Sample Data'!$C$3:$M$98,9,FALSE)=0,"",VLOOKUP($C3,'Control Sample Data'!$C$3:$M$98,9,FALSE)))</f>
        <v/>
      </c>
      <c r="X3" s="136" t="str">
        <f>IF(C3="","",IF(VLOOKUP($C3,'Control Sample Data'!$C$3:$M$98,10,FALSE)=0,"",VLOOKUP($C3,'Control Sample Data'!$C$3:$M$98,10,FALSE)))</f>
        <v/>
      </c>
      <c r="Y3" s="136" t="str">
        <f>IF(C3="","",IF(VLOOKUP($C3,'Control Sample Data'!$C$3:$M$98,11,FALSE)=0,"",VLOOKUP($C3,'Control Sample Data'!$C$3:$M$98,11,FALSE)))</f>
        <v/>
      </c>
    </row>
    <row r="4" spans="1:25" ht="15" customHeight="1">
      <c r="A4" s="133"/>
      <c r="B4" s="134" t="str">
        <f>IF(C4="","",VLOOKUP(C4,'Gene Table'!B$3:D$98,2,FALSE))</f>
        <v>HQP016381</v>
      </c>
      <c r="C4" s="135" t="s">
        <v>352</v>
      </c>
      <c r="D4" s="136" t="str">
        <f>IF(C4="","",IF(VLOOKUP($C4,'Test Sample Data'!$C$3:$M$98,2,FALSE)=0,"",VLOOKUP($C4,'Test Sample Data'!$C$3:$M$98,2,FALSE)))</f>
        <v/>
      </c>
      <c r="E4" s="136" t="str">
        <f>IF(C4="","",IF(VLOOKUP($C4,'Test Sample Data'!$C$3:$M$98,3,FALSE)=0,"",VLOOKUP($C4,'Test Sample Data'!$C$3:$M$98,3,FALSE)))</f>
        <v/>
      </c>
      <c r="F4" s="136" t="str">
        <f>IF(C4="","",IF(VLOOKUP($C4,'Test Sample Data'!$C$3:$M$98,4,FALSE)=0,"",VLOOKUP($C4,'Test Sample Data'!$C$3:$M$98,4,FALSE)))</f>
        <v/>
      </c>
      <c r="G4" s="136" t="str">
        <f>IF(C4="","",IF(VLOOKUP($C4,'Test Sample Data'!$C$3:$M$98,5,FALSE)=0,"",VLOOKUP($C4,'Test Sample Data'!$C$3:$M$98,5,FALSE)))</f>
        <v/>
      </c>
      <c r="H4" s="136" t="str">
        <f>IF(C4="","",IF(VLOOKUP($C4,'Test Sample Data'!$C$3:$M$98,6,FALSE)=0,"",VLOOKUP($C4,'Test Sample Data'!$C$3:$M$98,6,FALSE)))</f>
        <v/>
      </c>
      <c r="I4" s="136" t="str">
        <f>IF(C4="","",IF(VLOOKUP($C4,'Test Sample Data'!$C$3:$M$98,7,FALSE)=0,"",VLOOKUP($C4,'Test Sample Data'!$C$3:$M$98,7,FALSE)))</f>
        <v/>
      </c>
      <c r="J4" s="136" t="str">
        <f>IF(C4="","",IF(VLOOKUP($C4,'Test Sample Data'!$C$3:$M$98,8,FALSE)=0,"",VLOOKUP($C4,'Test Sample Data'!$C$3:$M$98,8,FALSE)))</f>
        <v/>
      </c>
      <c r="K4" s="136" t="str">
        <f>IF(C4="","",IF(VLOOKUP($C4,'Test Sample Data'!$C$3:$M$98,9,FALSE)=0,"",VLOOKUP($C4,'Test Sample Data'!$C$3:$M$98,9,FALSE)))</f>
        <v/>
      </c>
      <c r="L4" s="136" t="str">
        <f>IF(C4="","",IF(VLOOKUP($C4,'Test Sample Data'!$C$3:$M$98,10,FALSE)=0,"",VLOOKUP($C4,'Test Sample Data'!$C$3:$M$98,10,FALSE)))</f>
        <v/>
      </c>
      <c r="M4" s="136" t="str">
        <f>IF(C4="","",IF(VLOOKUP($C4,'Test Sample Data'!$C$3:$M$98,11,FALSE)=0,"",VLOOKUP($C4,'Test Sample Data'!$C$3:$M$98,11,FALSE)))</f>
        <v/>
      </c>
      <c r="N4" s="145" t="str">
        <f aca="true" t="shared" si="0" ref="N4:N22">IF(B4=0,"",B4)</f>
        <v>HQP016381</v>
      </c>
      <c r="O4" s="30" t="str">
        <f>IF('Choose Housekeeping Genes'!C4=0,"",'Choose Housekeeping Genes'!C4)</f>
        <v>H04</v>
      </c>
      <c r="P4" s="136" t="str">
        <f>IF(C4="","",IF(VLOOKUP($C4,'Control Sample Data'!$C$3:$M$98,2,FALSE)=0,"",VLOOKUP($C4,'Control Sample Data'!$C$3:$M$98,2,FALSE)))</f>
        <v/>
      </c>
      <c r="Q4" s="136" t="str">
        <f>IF(C4="","",IF(VLOOKUP($C4,'Control Sample Data'!$C$3:$M$98,3,FALSE)=0,"",VLOOKUP($C4,'Control Sample Data'!$C$3:$M$98,3,FALSE)))</f>
        <v/>
      </c>
      <c r="R4" s="136" t="str">
        <f>IF(C4="","",IF(VLOOKUP($C4,'Control Sample Data'!$C$3:$M$98,4,FALSE)=0,"",VLOOKUP($C4,'Control Sample Data'!$C$3:$M$98,4,FALSE)))</f>
        <v/>
      </c>
      <c r="S4" s="136" t="str">
        <f>IF(C4="","",IF(VLOOKUP($C4,'Control Sample Data'!$C$3:$M$98,5,FALSE)=0,"",VLOOKUP($C4,'Control Sample Data'!$C$3:$M$98,5,FALSE)))</f>
        <v/>
      </c>
      <c r="T4" s="136" t="str">
        <f>IF(C4="","",IF(VLOOKUP($C4,'Control Sample Data'!$C$3:$M$98,6,FALSE)=0,"",VLOOKUP($C4,'Control Sample Data'!$C$3:$M$98,6,FALSE)))</f>
        <v/>
      </c>
      <c r="U4" s="136" t="str">
        <f>IF(C4="","",IF(VLOOKUP($C4,'Control Sample Data'!$C$3:$M$98,7,FALSE)=0,"",VLOOKUP($C4,'Control Sample Data'!$C$3:$M$98,7,FALSE)))</f>
        <v/>
      </c>
      <c r="V4" s="136" t="str">
        <f>IF(C4="","",IF(VLOOKUP($C4,'Control Sample Data'!$C$3:$M$98,8,FALSE)=0,"",VLOOKUP($C4,'Control Sample Data'!$C$3:$M$98,8,FALSE)))</f>
        <v/>
      </c>
      <c r="W4" s="136" t="str">
        <f>IF(C4="","",IF(VLOOKUP($C4,'Control Sample Data'!$C$3:$M$98,9,FALSE)=0,"",VLOOKUP($C4,'Control Sample Data'!$C$3:$M$98,9,FALSE)))</f>
        <v/>
      </c>
      <c r="X4" s="136" t="str">
        <f>IF(C4="","",IF(VLOOKUP($C4,'Control Sample Data'!$C$3:$M$98,10,FALSE)=0,"",VLOOKUP($C4,'Control Sample Data'!$C$3:$M$98,10,FALSE)))</f>
        <v/>
      </c>
      <c r="Y4" s="136" t="str">
        <f>IF(C4="","",IF(VLOOKUP($C4,'Control Sample Data'!$C$3:$M$98,11,FALSE)=0,"",VLOOKUP($C4,'Control Sample Data'!$C$3:$M$98,11,FALSE)))</f>
        <v/>
      </c>
    </row>
    <row r="5" spans="1:25" ht="15" customHeight="1">
      <c r="A5" s="133"/>
      <c r="B5" s="134" t="str">
        <f>IF(C5="","",VLOOKUP(C5,'Gene Table'!B$3:D$98,2,FALSE))</f>
        <v>HQP015171</v>
      </c>
      <c r="C5" s="135" t="s">
        <v>356</v>
      </c>
      <c r="D5" s="136" t="str">
        <f>IF(C5="","",IF(VLOOKUP($C5,'Test Sample Data'!$C$3:$M$98,2,FALSE)=0,"",VLOOKUP($C5,'Test Sample Data'!$C$3:$M$98,2,FALSE)))</f>
        <v/>
      </c>
      <c r="E5" s="136" t="str">
        <f>IF(C5="","",IF(VLOOKUP($C5,'Test Sample Data'!$C$3:$M$98,3,FALSE)=0,"",VLOOKUP($C5,'Test Sample Data'!$C$3:$M$98,3,FALSE)))</f>
        <v/>
      </c>
      <c r="F5" s="136" t="str">
        <f>IF(C5="","",IF(VLOOKUP($C5,'Test Sample Data'!$C$3:$M$98,4,FALSE)=0,"",VLOOKUP($C5,'Test Sample Data'!$C$3:$M$98,4,FALSE)))</f>
        <v/>
      </c>
      <c r="G5" s="136" t="str">
        <f>IF(C5="","",IF(VLOOKUP($C5,'Test Sample Data'!$C$3:$M$98,5,FALSE)=0,"",VLOOKUP($C5,'Test Sample Data'!$C$3:$M$98,5,FALSE)))</f>
        <v/>
      </c>
      <c r="H5" s="136" t="str">
        <f>IF(C5="","",IF(VLOOKUP($C5,'Test Sample Data'!$C$3:$M$98,6,FALSE)=0,"",VLOOKUP($C5,'Test Sample Data'!$C$3:$M$98,6,FALSE)))</f>
        <v/>
      </c>
      <c r="I5" s="136" t="str">
        <f>IF(C5="","",IF(VLOOKUP($C5,'Test Sample Data'!$C$3:$M$98,7,FALSE)=0,"",VLOOKUP($C5,'Test Sample Data'!$C$3:$M$98,7,FALSE)))</f>
        <v/>
      </c>
      <c r="J5" s="136" t="str">
        <f>IF(C5="","",IF(VLOOKUP($C5,'Test Sample Data'!$C$3:$M$98,8,FALSE)=0,"",VLOOKUP($C5,'Test Sample Data'!$C$3:$M$98,8,FALSE)))</f>
        <v/>
      </c>
      <c r="K5" s="136" t="str">
        <f>IF(C5="","",IF(VLOOKUP($C5,'Test Sample Data'!$C$3:$M$98,9,FALSE)=0,"",VLOOKUP($C5,'Test Sample Data'!$C$3:$M$98,9,FALSE)))</f>
        <v/>
      </c>
      <c r="L5" s="136" t="str">
        <f>IF(C5="","",IF(VLOOKUP($C5,'Test Sample Data'!$C$3:$M$98,10,FALSE)=0,"",VLOOKUP($C5,'Test Sample Data'!$C$3:$M$98,10,FALSE)))</f>
        <v/>
      </c>
      <c r="M5" s="136" t="str">
        <f>IF(C5="","",IF(VLOOKUP($C5,'Test Sample Data'!$C$3:$M$98,11,FALSE)=0,"",VLOOKUP($C5,'Test Sample Data'!$C$3:$M$98,11,FALSE)))</f>
        <v/>
      </c>
      <c r="N5" s="145" t="str">
        <f t="shared" si="0"/>
        <v>HQP015171</v>
      </c>
      <c r="O5" s="30" t="str">
        <f>IF('Choose Housekeeping Genes'!C5=0,"",'Choose Housekeeping Genes'!C5)</f>
        <v>H05</v>
      </c>
      <c r="P5" s="136" t="str">
        <f>IF(C5="","",IF(VLOOKUP($C5,'Control Sample Data'!$C$3:$M$98,2,FALSE)=0,"",VLOOKUP($C5,'Control Sample Data'!$C$3:$M$98,2,FALSE)))</f>
        <v/>
      </c>
      <c r="Q5" s="136" t="str">
        <f>IF(C5="","",IF(VLOOKUP($C5,'Control Sample Data'!$C$3:$M$98,3,FALSE)=0,"",VLOOKUP($C5,'Control Sample Data'!$C$3:$M$98,3,FALSE)))</f>
        <v/>
      </c>
      <c r="R5" s="136" t="str">
        <f>IF(C5="","",IF(VLOOKUP($C5,'Control Sample Data'!$C$3:$M$98,4,FALSE)=0,"",VLOOKUP($C5,'Control Sample Data'!$C$3:$M$98,4,FALSE)))</f>
        <v/>
      </c>
      <c r="S5" s="136" t="str">
        <f>IF(C5="","",IF(VLOOKUP($C5,'Control Sample Data'!$C$3:$M$98,5,FALSE)=0,"",VLOOKUP($C5,'Control Sample Data'!$C$3:$M$98,5,FALSE)))</f>
        <v/>
      </c>
      <c r="T5" s="136" t="str">
        <f>IF(C5="","",IF(VLOOKUP($C5,'Control Sample Data'!$C$3:$M$98,6,FALSE)=0,"",VLOOKUP($C5,'Control Sample Data'!$C$3:$M$98,6,FALSE)))</f>
        <v/>
      </c>
      <c r="U5" s="136" t="str">
        <f>IF(C5="","",IF(VLOOKUP($C5,'Control Sample Data'!$C$3:$M$98,7,FALSE)=0,"",VLOOKUP($C5,'Control Sample Data'!$C$3:$M$98,7,FALSE)))</f>
        <v/>
      </c>
      <c r="V5" s="136" t="str">
        <f>IF(C5="","",IF(VLOOKUP($C5,'Control Sample Data'!$C$3:$M$98,8,FALSE)=0,"",VLOOKUP($C5,'Control Sample Data'!$C$3:$M$98,8,FALSE)))</f>
        <v/>
      </c>
      <c r="W5" s="136" t="str">
        <f>IF(C5="","",IF(VLOOKUP($C5,'Control Sample Data'!$C$3:$M$98,9,FALSE)=0,"",VLOOKUP($C5,'Control Sample Data'!$C$3:$M$98,9,FALSE)))</f>
        <v/>
      </c>
      <c r="X5" s="136" t="str">
        <f>IF(C5="","",IF(VLOOKUP($C5,'Control Sample Data'!$C$3:$M$98,10,FALSE)=0,"",VLOOKUP($C5,'Control Sample Data'!$C$3:$M$98,10,FALSE)))</f>
        <v/>
      </c>
      <c r="Y5" s="136" t="str">
        <f>IF(C5="","",IF(VLOOKUP($C5,'Control Sample Data'!$C$3:$M$98,11,FALSE)=0,"",VLOOKUP($C5,'Control Sample Data'!$C$3:$M$98,11,FALSE)))</f>
        <v/>
      </c>
    </row>
    <row r="6" spans="1:25" ht="15" customHeight="1">
      <c r="A6" s="133"/>
      <c r="B6" s="134" t="str">
        <f>IF(C6="","",VLOOKUP(C6,'Gene Table'!B$3:D$98,2,FALSE))</f>
        <v>HQP006171</v>
      </c>
      <c r="C6" s="135" t="s">
        <v>360</v>
      </c>
      <c r="D6" s="136" t="str">
        <f>IF(C6="","",IF(VLOOKUP($C6,'Test Sample Data'!$C$3:$M$98,2,FALSE)=0,"",VLOOKUP($C6,'Test Sample Data'!$C$3:$M$98,2,FALSE)))</f>
        <v/>
      </c>
      <c r="E6" s="136" t="str">
        <f>IF(C6="","",IF(VLOOKUP($C6,'Test Sample Data'!$C$3:$M$98,3,FALSE)=0,"",VLOOKUP($C6,'Test Sample Data'!$C$3:$M$98,3,FALSE)))</f>
        <v/>
      </c>
      <c r="F6" s="136" t="str">
        <f>IF(C6="","",IF(VLOOKUP($C6,'Test Sample Data'!$C$3:$M$98,4,FALSE)=0,"",VLOOKUP($C6,'Test Sample Data'!$C$3:$M$98,4,FALSE)))</f>
        <v/>
      </c>
      <c r="G6" s="136" t="str">
        <f>IF(C6="","",IF(VLOOKUP($C6,'Test Sample Data'!$C$3:$M$98,5,FALSE)=0,"",VLOOKUP($C6,'Test Sample Data'!$C$3:$M$98,5,FALSE)))</f>
        <v/>
      </c>
      <c r="H6" s="136" t="str">
        <f>IF(C6="","",IF(VLOOKUP($C6,'Test Sample Data'!$C$3:$M$98,6,FALSE)=0,"",VLOOKUP($C6,'Test Sample Data'!$C$3:$M$98,6,FALSE)))</f>
        <v/>
      </c>
      <c r="I6" s="136" t="str">
        <f>IF(C6="","",IF(VLOOKUP($C6,'Test Sample Data'!$C$3:$M$98,7,FALSE)=0,"",VLOOKUP($C6,'Test Sample Data'!$C$3:$M$98,7,FALSE)))</f>
        <v/>
      </c>
      <c r="J6" s="136" t="str">
        <f>IF(C6="","",IF(VLOOKUP($C6,'Test Sample Data'!$C$3:$M$98,8,FALSE)=0,"",VLOOKUP($C6,'Test Sample Data'!$C$3:$M$98,8,FALSE)))</f>
        <v/>
      </c>
      <c r="K6" s="136" t="str">
        <f>IF(C6="","",IF(VLOOKUP($C6,'Test Sample Data'!$C$3:$M$98,9,FALSE)=0,"",VLOOKUP($C6,'Test Sample Data'!$C$3:$M$98,9,FALSE)))</f>
        <v/>
      </c>
      <c r="L6" s="136" t="str">
        <f>IF(C6="","",IF(VLOOKUP($C6,'Test Sample Data'!$C$3:$M$98,10,FALSE)=0,"",VLOOKUP($C6,'Test Sample Data'!$C$3:$M$98,10,FALSE)))</f>
        <v/>
      </c>
      <c r="M6" s="136" t="str">
        <f>IF(C6="","",IF(VLOOKUP($C6,'Test Sample Data'!$C$3:$M$98,11,FALSE)=0,"",VLOOKUP($C6,'Test Sample Data'!$C$3:$M$98,11,FALSE)))</f>
        <v/>
      </c>
      <c r="N6" s="145" t="str">
        <f t="shared" si="0"/>
        <v>HQP006171</v>
      </c>
      <c r="O6" s="30" t="str">
        <f>IF('Choose Housekeeping Genes'!C6=0,"",'Choose Housekeeping Genes'!C6)</f>
        <v>H06</v>
      </c>
      <c r="P6" s="136" t="str">
        <f>IF(C6="","",IF(VLOOKUP($C6,'Control Sample Data'!$C$3:$M$98,2,FALSE)=0,"",VLOOKUP($C6,'Control Sample Data'!$C$3:$M$98,2,FALSE)))</f>
        <v/>
      </c>
      <c r="Q6" s="136" t="str">
        <f>IF(C6="","",IF(VLOOKUP($C6,'Control Sample Data'!$C$3:$M$98,3,FALSE)=0,"",VLOOKUP($C6,'Control Sample Data'!$C$3:$M$98,3,FALSE)))</f>
        <v/>
      </c>
      <c r="R6" s="136" t="str">
        <f>IF(C6="","",IF(VLOOKUP($C6,'Control Sample Data'!$C$3:$M$98,4,FALSE)=0,"",VLOOKUP($C6,'Control Sample Data'!$C$3:$M$98,4,FALSE)))</f>
        <v/>
      </c>
      <c r="S6" s="136" t="str">
        <f>IF(C6="","",IF(VLOOKUP($C6,'Control Sample Data'!$C$3:$M$98,5,FALSE)=0,"",VLOOKUP($C6,'Control Sample Data'!$C$3:$M$98,5,FALSE)))</f>
        <v/>
      </c>
      <c r="T6" s="136" t="str">
        <f>IF(C6="","",IF(VLOOKUP($C6,'Control Sample Data'!$C$3:$M$98,6,FALSE)=0,"",VLOOKUP($C6,'Control Sample Data'!$C$3:$M$98,6,FALSE)))</f>
        <v/>
      </c>
      <c r="U6" s="136" t="str">
        <f>IF(C6="","",IF(VLOOKUP($C6,'Control Sample Data'!$C$3:$M$98,7,FALSE)=0,"",VLOOKUP($C6,'Control Sample Data'!$C$3:$M$98,7,FALSE)))</f>
        <v/>
      </c>
      <c r="V6" s="136" t="str">
        <f>IF(C6="","",IF(VLOOKUP($C6,'Control Sample Data'!$C$3:$M$98,8,FALSE)=0,"",VLOOKUP($C6,'Control Sample Data'!$C$3:$M$98,8,FALSE)))</f>
        <v/>
      </c>
      <c r="W6" s="136" t="str">
        <f>IF(C6="","",IF(VLOOKUP($C6,'Control Sample Data'!$C$3:$M$98,9,FALSE)=0,"",VLOOKUP($C6,'Control Sample Data'!$C$3:$M$98,9,FALSE)))</f>
        <v/>
      </c>
      <c r="X6" s="136" t="str">
        <f>IF(C6="","",IF(VLOOKUP($C6,'Control Sample Data'!$C$3:$M$98,10,FALSE)=0,"",VLOOKUP($C6,'Control Sample Data'!$C$3:$M$98,10,FALSE)))</f>
        <v/>
      </c>
      <c r="Y6" s="136" t="str">
        <f>IF(C6="","",IF(VLOOKUP($C6,'Control Sample Data'!$C$3:$M$98,11,FALSE)=0,"",VLOOKUP($C6,'Control Sample Data'!$C$3:$M$98,11,FALSE)))</f>
        <v/>
      </c>
    </row>
    <row r="7" spans="1:25" ht="15" customHeight="1">
      <c r="A7" s="133"/>
      <c r="B7" s="134" t="str">
        <f>IF(C7="","",VLOOKUP(C7,'Gene Table'!B$3:D$98,2,FALSE))</f>
        <v>HQP009026</v>
      </c>
      <c r="C7" s="135" t="s">
        <v>364</v>
      </c>
      <c r="D7" s="136" t="str">
        <f>IF(C7="","",IF(VLOOKUP($C7,'Test Sample Data'!$C$3:$M$98,2,FALSE)=0,"",VLOOKUP($C7,'Test Sample Data'!$C$3:$M$98,2,FALSE)))</f>
        <v/>
      </c>
      <c r="E7" s="136" t="str">
        <f>IF(C7="","",IF(VLOOKUP($C7,'Test Sample Data'!$C$3:$M$98,3,FALSE)=0,"",VLOOKUP($C7,'Test Sample Data'!$C$3:$M$98,3,FALSE)))</f>
        <v/>
      </c>
      <c r="F7" s="136" t="str">
        <f>IF(C7="","",IF(VLOOKUP($C7,'Test Sample Data'!$C$3:$M$98,4,FALSE)=0,"",VLOOKUP($C7,'Test Sample Data'!$C$3:$M$98,4,FALSE)))</f>
        <v/>
      </c>
      <c r="G7" s="136" t="str">
        <f>IF(C7="","",IF(VLOOKUP($C7,'Test Sample Data'!$C$3:$M$98,5,FALSE)=0,"",VLOOKUP($C7,'Test Sample Data'!$C$3:$M$98,5,FALSE)))</f>
        <v/>
      </c>
      <c r="H7" s="136" t="str">
        <f>IF(C7="","",IF(VLOOKUP($C7,'Test Sample Data'!$C$3:$M$98,6,FALSE)=0,"",VLOOKUP($C7,'Test Sample Data'!$C$3:$M$98,6,FALSE)))</f>
        <v/>
      </c>
      <c r="I7" s="136" t="str">
        <f>IF(C7="","",IF(VLOOKUP($C7,'Test Sample Data'!$C$3:$M$98,7,FALSE)=0,"",VLOOKUP($C7,'Test Sample Data'!$C$3:$M$98,7,FALSE)))</f>
        <v/>
      </c>
      <c r="J7" s="136" t="str">
        <f>IF(C7="","",IF(VLOOKUP($C7,'Test Sample Data'!$C$3:$M$98,8,FALSE)=0,"",VLOOKUP($C7,'Test Sample Data'!$C$3:$M$98,8,FALSE)))</f>
        <v/>
      </c>
      <c r="K7" s="136" t="str">
        <f>IF(C7="","",IF(VLOOKUP($C7,'Test Sample Data'!$C$3:$M$98,9,FALSE)=0,"",VLOOKUP($C7,'Test Sample Data'!$C$3:$M$98,9,FALSE)))</f>
        <v/>
      </c>
      <c r="L7" s="136" t="str">
        <f>IF(C7="","",IF(VLOOKUP($C7,'Test Sample Data'!$C$3:$M$98,10,FALSE)=0,"",VLOOKUP($C7,'Test Sample Data'!$C$3:$M$98,10,FALSE)))</f>
        <v/>
      </c>
      <c r="M7" s="136" t="str">
        <f>IF(C7="","",IF(VLOOKUP($C7,'Test Sample Data'!$C$3:$M$98,11,FALSE)=0,"",VLOOKUP($C7,'Test Sample Data'!$C$3:$M$98,11,FALSE)))</f>
        <v/>
      </c>
      <c r="N7" s="145" t="str">
        <f t="shared" si="0"/>
        <v>HQP009026</v>
      </c>
      <c r="O7" s="30" t="str">
        <f>IF('Choose Housekeeping Genes'!C7=0,"",'Choose Housekeeping Genes'!C7)</f>
        <v>H07</v>
      </c>
      <c r="P7" s="136" t="str">
        <f>IF(C7="","",IF(VLOOKUP($C7,'Control Sample Data'!$C$3:$M$98,2,FALSE)=0,"",VLOOKUP($C7,'Control Sample Data'!$C$3:$M$98,2,FALSE)))</f>
        <v/>
      </c>
      <c r="Q7" s="136" t="str">
        <f>IF(C7="","",IF(VLOOKUP($C7,'Control Sample Data'!$C$3:$M$98,3,FALSE)=0,"",VLOOKUP($C7,'Control Sample Data'!$C$3:$M$98,3,FALSE)))</f>
        <v/>
      </c>
      <c r="R7" s="136" t="str">
        <f>IF(C7="","",IF(VLOOKUP($C7,'Control Sample Data'!$C$3:$M$98,4,FALSE)=0,"",VLOOKUP($C7,'Control Sample Data'!$C$3:$M$98,4,FALSE)))</f>
        <v/>
      </c>
      <c r="S7" s="136" t="str">
        <f>IF(C7="","",IF(VLOOKUP($C7,'Control Sample Data'!$C$3:$M$98,5,FALSE)=0,"",VLOOKUP($C7,'Control Sample Data'!$C$3:$M$98,5,FALSE)))</f>
        <v/>
      </c>
      <c r="T7" s="136" t="str">
        <f>IF(C7="","",IF(VLOOKUP($C7,'Control Sample Data'!$C$3:$M$98,6,FALSE)=0,"",VLOOKUP($C7,'Control Sample Data'!$C$3:$M$98,6,FALSE)))</f>
        <v/>
      </c>
      <c r="U7" s="136" t="str">
        <f>IF(C7="","",IF(VLOOKUP($C7,'Control Sample Data'!$C$3:$M$98,7,FALSE)=0,"",VLOOKUP($C7,'Control Sample Data'!$C$3:$M$98,7,FALSE)))</f>
        <v/>
      </c>
      <c r="V7" s="136" t="str">
        <f>IF(C7="","",IF(VLOOKUP($C7,'Control Sample Data'!$C$3:$M$98,8,FALSE)=0,"",VLOOKUP($C7,'Control Sample Data'!$C$3:$M$98,8,FALSE)))</f>
        <v/>
      </c>
      <c r="W7" s="136" t="str">
        <f>IF(C7="","",IF(VLOOKUP($C7,'Control Sample Data'!$C$3:$M$98,9,FALSE)=0,"",VLOOKUP($C7,'Control Sample Data'!$C$3:$M$98,9,FALSE)))</f>
        <v/>
      </c>
      <c r="X7" s="136" t="str">
        <f>IF(C7="","",IF(VLOOKUP($C7,'Control Sample Data'!$C$3:$M$98,10,FALSE)=0,"",VLOOKUP($C7,'Control Sample Data'!$C$3:$M$98,10,FALSE)))</f>
        <v/>
      </c>
      <c r="Y7" s="136" t="str">
        <f>IF(C7="","",IF(VLOOKUP($C7,'Control Sample Data'!$C$3:$M$98,11,FALSE)=0,"",VLOOKUP($C7,'Control Sample Data'!$C$3:$M$98,11,FALSE)))</f>
        <v/>
      </c>
    </row>
    <row r="8" spans="1:25" ht="15" customHeight="1">
      <c r="A8" s="133"/>
      <c r="B8" s="134" t="str">
        <f>IF(C8="","",VLOOKUP(C8,'Gene Table'!B$3:D$98,2,FALSE))</f>
        <v>HQP054253</v>
      </c>
      <c r="C8" s="135" t="s">
        <v>368</v>
      </c>
      <c r="D8" s="136" t="str">
        <f>IF(C8="","",IF(VLOOKUP($C8,'Test Sample Data'!$C$3:$M$98,2,FALSE)=0,"",VLOOKUP($C8,'Test Sample Data'!$C$3:$M$98,2,FALSE)))</f>
        <v/>
      </c>
      <c r="E8" s="136" t="str">
        <f>IF(C8="","",IF(VLOOKUP($C8,'Test Sample Data'!$C$3:$M$98,3,FALSE)=0,"",VLOOKUP($C8,'Test Sample Data'!$C$3:$M$98,3,FALSE)))</f>
        <v/>
      </c>
      <c r="F8" s="136" t="str">
        <f>IF(C8="","",IF(VLOOKUP($C8,'Test Sample Data'!$C$3:$M$98,4,FALSE)=0,"",VLOOKUP($C8,'Test Sample Data'!$C$3:$M$98,4,FALSE)))</f>
        <v/>
      </c>
      <c r="G8" s="136" t="str">
        <f>IF(C8="","",IF(VLOOKUP($C8,'Test Sample Data'!$C$3:$M$98,5,FALSE)=0,"",VLOOKUP($C8,'Test Sample Data'!$C$3:$M$98,5,FALSE)))</f>
        <v/>
      </c>
      <c r="H8" s="136" t="str">
        <f>IF(C8="","",IF(VLOOKUP($C8,'Test Sample Data'!$C$3:$M$98,6,FALSE)=0,"",VLOOKUP($C8,'Test Sample Data'!$C$3:$M$98,6,FALSE)))</f>
        <v/>
      </c>
      <c r="I8" s="136" t="str">
        <f>IF(C8="","",IF(VLOOKUP($C8,'Test Sample Data'!$C$3:$M$98,7,FALSE)=0,"",VLOOKUP($C8,'Test Sample Data'!$C$3:$M$98,7,FALSE)))</f>
        <v/>
      </c>
      <c r="J8" s="136" t="str">
        <f>IF(C8="","",IF(VLOOKUP($C8,'Test Sample Data'!$C$3:$M$98,8,FALSE)=0,"",VLOOKUP($C8,'Test Sample Data'!$C$3:$M$98,8,FALSE)))</f>
        <v/>
      </c>
      <c r="K8" s="136" t="str">
        <f>IF(C8="","",IF(VLOOKUP($C8,'Test Sample Data'!$C$3:$M$98,9,FALSE)=0,"",VLOOKUP($C8,'Test Sample Data'!$C$3:$M$98,9,FALSE)))</f>
        <v/>
      </c>
      <c r="L8" s="136" t="str">
        <f>IF(C8="","",IF(VLOOKUP($C8,'Test Sample Data'!$C$3:$M$98,10,FALSE)=0,"",VLOOKUP($C8,'Test Sample Data'!$C$3:$M$98,10,FALSE)))</f>
        <v/>
      </c>
      <c r="M8" s="136" t="str">
        <f>IF(C8="","",IF(VLOOKUP($C8,'Test Sample Data'!$C$3:$M$98,11,FALSE)=0,"",VLOOKUP($C8,'Test Sample Data'!$C$3:$M$98,11,FALSE)))</f>
        <v/>
      </c>
      <c r="N8" s="145" t="str">
        <f t="shared" si="0"/>
        <v>HQP054253</v>
      </c>
      <c r="O8" s="30" t="str">
        <f>IF('Choose Housekeeping Genes'!C8=0,"",'Choose Housekeeping Genes'!C8)</f>
        <v>H08</v>
      </c>
      <c r="P8" s="136" t="str">
        <f>IF(C8="","",IF(VLOOKUP($C8,'Control Sample Data'!$C$3:$M$98,2,FALSE)=0,"",VLOOKUP($C8,'Control Sample Data'!$C$3:$M$98,2,FALSE)))</f>
        <v/>
      </c>
      <c r="Q8" s="136" t="str">
        <f>IF(C8="","",IF(VLOOKUP($C8,'Control Sample Data'!$C$3:$M$98,3,FALSE)=0,"",VLOOKUP($C8,'Control Sample Data'!$C$3:$M$98,3,FALSE)))</f>
        <v/>
      </c>
      <c r="R8" s="136" t="str">
        <f>IF(C8="","",IF(VLOOKUP($C8,'Control Sample Data'!$C$3:$M$98,4,FALSE)=0,"",VLOOKUP($C8,'Control Sample Data'!$C$3:$M$98,4,FALSE)))</f>
        <v/>
      </c>
      <c r="S8" s="136" t="str">
        <f>IF(C8="","",IF(VLOOKUP($C8,'Control Sample Data'!$C$3:$M$98,5,FALSE)=0,"",VLOOKUP($C8,'Control Sample Data'!$C$3:$M$98,5,FALSE)))</f>
        <v/>
      </c>
      <c r="T8" s="136" t="str">
        <f>IF(C8="","",IF(VLOOKUP($C8,'Control Sample Data'!$C$3:$M$98,6,FALSE)=0,"",VLOOKUP($C8,'Control Sample Data'!$C$3:$M$98,6,FALSE)))</f>
        <v/>
      </c>
      <c r="U8" s="136" t="str">
        <f>IF(C8="","",IF(VLOOKUP($C8,'Control Sample Data'!$C$3:$M$98,7,FALSE)=0,"",VLOOKUP($C8,'Control Sample Data'!$C$3:$M$98,7,FALSE)))</f>
        <v/>
      </c>
      <c r="V8" s="136" t="str">
        <f>IF(C8="","",IF(VLOOKUP($C8,'Control Sample Data'!$C$3:$M$98,8,FALSE)=0,"",VLOOKUP($C8,'Control Sample Data'!$C$3:$M$98,8,FALSE)))</f>
        <v/>
      </c>
      <c r="W8" s="136" t="str">
        <f>IF(C8="","",IF(VLOOKUP($C8,'Control Sample Data'!$C$3:$M$98,9,FALSE)=0,"",VLOOKUP($C8,'Control Sample Data'!$C$3:$M$98,9,FALSE)))</f>
        <v/>
      </c>
      <c r="X8" s="136" t="str">
        <f>IF(C8="","",IF(VLOOKUP($C8,'Control Sample Data'!$C$3:$M$98,10,FALSE)=0,"",VLOOKUP($C8,'Control Sample Data'!$C$3:$M$98,10,FALSE)))</f>
        <v/>
      </c>
      <c r="Y8" s="136" t="str">
        <f>IF(C8="","",IF(VLOOKUP($C8,'Control Sample Data'!$C$3:$M$98,11,FALSE)=0,"",VLOOKUP($C8,'Control Sample Data'!$C$3:$M$98,11,FALSE)))</f>
        <v/>
      </c>
    </row>
    <row r="9" spans="1:25" ht="15" customHeight="1">
      <c r="A9" s="133"/>
      <c r="B9" s="134" t="str">
        <f>IF(C9="","",VLOOKUP(C9,'Gene Table'!B$3:D$98,2,FALSE))</f>
        <v/>
      </c>
      <c r="C9" s="135"/>
      <c r="D9" s="136" t="str">
        <f>IF(C9="","",IF(VLOOKUP($C9,'Test Sample Data'!$C$3:$M$98,2,FALSE)=0,"",VLOOKUP($C9,'Test Sample Data'!$C$3:$M$98,2,FALSE)))</f>
        <v/>
      </c>
      <c r="E9" s="136" t="str">
        <f>IF(C9="","",IF(VLOOKUP($C9,'Test Sample Data'!$C$3:$M$98,3,FALSE)=0,"",VLOOKUP($C9,'Test Sample Data'!$C$3:$M$98,3,FALSE)))</f>
        <v/>
      </c>
      <c r="F9" s="136" t="str">
        <f>IF(C9="","",IF(VLOOKUP($C9,'Test Sample Data'!$C$3:$M$98,4,FALSE)=0,"",VLOOKUP($C9,'Test Sample Data'!$C$3:$M$98,4,FALSE)))</f>
        <v/>
      </c>
      <c r="G9" s="136" t="str">
        <f>IF(C9="","",IF(VLOOKUP($C9,'Test Sample Data'!$C$3:$M$98,5,FALSE)=0,"",VLOOKUP($C9,'Test Sample Data'!$C$3:$M$98,5,FALSE)))</f>
        <v/>
      </c>
      <c r="H9" s="136" t="str">
        <f>IF(C9="","",IF(VLOOKUP($C9,'Test Sample Data'!$C$3:$M$98,6,FALSE)=0,"",VLOOKUP($C9,'Test Sample Data'!$C$3:$M$98,6,FALSE)))</f>
        <v/>
      </c>
      <c r="I9" s="136" t="str">
        <f>IF(C9="","",IF(VLOOKUP($C9,'Test Sample Data'!$C$3:$M$98,7,FALSE)=0,"",VLOOKUP($C9,'Test Sample Data'!$C$3:$M$98,7,FALSE)))</f>
        <v/>
      </c>
      <c r="J9" s="136" t="str">
        <f>IF(C9="","",IF(VLOOKUP($C9,'Test Sample Data'!$C$3:$M$98,8,FALSE)=0,"",VLOOKUP($C9,'Test Sample Data'!$C$3:$M$98,8,FALSE)))</f>
        <v/>
      </c>
      <c r="K9" s="136" t="str">
        <f>IF(C9="","",IF(VLOOKUP($C9,'Test Sample Data'!$C$3:$M$98,9,FALSE)=0,"",VLOOKUP($C9,'Test Sample Data'!$C$3:$M$98,9,FALSE)))</f>
        <v/>
      </c>
      <c r="L9" s="136" t="str">
        <f>IF(C9="","",IF(VLOOKUP($C9,'Test Sample Data'!$C$3:$M$98,10,FALSE)=0,"",VLOOKUP($C9,'Test Sample Data'!$C$3:$M$98,10,FALSE)))</f>
        <v/>
      </c>
      <c r="M9" s="136" t="str">
        <f>IF(C9="","",IF(VLOOKUP($C9,'Test Sample Data'!$C$3:$M$98,11,FALSE)=0,"",VLOOKUP($C9,'Test Sample Data'!$C$3:$M$98,11,FALSE)))</f>
        <v/>
      </c>
      <c r="N9" s="145" t="str">
        <f t="shared" si="0"/>
        <v/>
      </c>
      <c r="O9" s="30" t="str">
        <f>IF('Choose Housekeeping Genes'!C9=0,"",'Choose Housekeeping Genes'!C9)</f>
        <v/>
      </c>
      <c r="P9" s="136" t="str">
        <f>IF(C9="","",IF(VLOOKUP($C9,'Control Sample Data'!$C$3:$M$98,2,FALSE)=0,"",VLOOKUP($C9,'Control Sample Data'!$C$3:$M$98,2,FALSE)))</f>
        <v/>
      </c>
      <c r="Q9" s="136" t="str">
        <f>IF(C9="","",IF(VLOOKUP($C9,'Control Sample Data'!$C$3:$M$98,3,FALSE)=0,"",VLOOKUP($C9,'Control Sample Data'!$C$3:$M$98,3,FALSE)))</f>
        <v/>
      </c>
      <c r="R9" s="136" t="str">
        <f>IF(C9="","",IF(VLOOKUP($C9,'Control Sample Data'!$C$3:$M$98,4,FALSE)=0,"",VLOOKUP($C9,'Control Sample Data'!$C$3:$M$98,4,FALSE)))</f>
        <v/>
      </c>
      <c r="S9" s="136" t="str">
        <f>IF(C9="","",IF(VLOOKUP($C9,'Control Sample Data'!$C$3:$M$98,5,FALSE)=0,"",VLOOKUP($C9,'Control Sample Data'!$C$3:$M$98,5,FALSE)))</f>
        <v/>
      </c>
      <c r="T9" s="136" t="str">
        <f>IF(C9="","",IF(VLOOKUP($C9,'Control Sample Data'!$C$3:$M$98,6,FALSE)=0,"",VLOOKUP($C9,'Control Sample Data'!$C$3:$M$98,6,FALSE)))</f>
        <v/>
      </c>
      <c r="U9" s="136" t="str">
        <f>IF(C9="","",IF(VLOOKUP($C9,'Control Sample Data'!$C$3:$M$98,7,FALSE)=0,"",VLOOKUP($C9,'Control Sample Data'!$C$3:$M$98,7,FALSE)))</f>
        <v/>
      </c>
      <c r="V9" s="136" t="str">
        <f>IF(C9="","",IF(VLOOKUP($C9,'Control Sample Data'!$C$3:$M$98,8,FALSE)=0,"",VLOOKUP($C9,'Control Sample Data'!$C$3:$M$98,8,FALSE)))</f>
        <v/>
      </c>
      <c r="W9" s="136" t="str">
        <f>IF(C9="","",IF(VLOOKUP($C9,'Control Sample Data'!$C$3:$M$98,9,FALSE)=0,"",VLOOKUP($C9,'Control Sample Data'!$C$3:$M$98,9,FALSE)))</f>
        <v/>
      </c>
      <c r="X9" s="136" t="str">
        <f>IF(C9="","",IF(VLOOKUP($C9,'Control Sample Data'!$C$3:$M$98,10,FALSE)=0,"",VLOOKUP($C9,'Control Sample Data'!$C$3:$M$98,10,FALSE)))</f>
        <v/>
      </c>
      <c r="Y9" s="136" t="str">
        <f>IF(C9="","",IF(VLOOKUP($C9,'Control Sample Data'!$C$3:$M$98,11,FALSE)=0,"",VLOOKUP($C9,'Control Sample Data'!$C$3:$M$98,11,FALSE)))</f>
        <v/>
      </c>
    </row>
    <row r="10" spans="1:25" ht="15" customHeight="1">
      <c r="A10" s="133"/>
      <c r="B10" s="134" t="str">
        <f>IF(C10="","",VLOOKUP(C10,'Gene Table'!B$3:D$98,2,FALSE))</f>
        <v/>
      </c>
      <c r="C10" s="135"/>
      <c r="D10" s="136" t="str">
        <f>IF(C10="","",IF(VLOOKUP($C10,'Test Sample Data'!$C$3:$M$98,2,FALSE)=0,"",VLOOKUP($C10,'Test Sample Data'!$C$3:$M$98,2,FALSE)))</f>
        <v/>
      </c>
      <c r="E10" s="136" t="str">
        <f>IF(C10="","",IF(VLOOKUP($C10,'Test Sample Data'!$C$3:$M$98,3,FALSE)=0,"",VLOOKUP($C10,'Test Sample Data'!$C$3:$M$98,3,FALSE)))</f>
        <v/>
      </c>
      <c r="F10" s="136" t="str">
        <f>IF(C10="","",IF(VLOOKUP($C10,'Test Sample Data'!$C$3:$M$98,4,FALSE)=0,"",VLOOKUP($C10,'Test Sample Data'!$C$3:$M$98,4,FALSE)))</f>
        <v/>
      </c>
      <c r="G10" s="136" t="str">
        <f>IF(C10="","",IF(VLOOKUP($C10,'Test Sample Data'!$C$3:$M$98,5,FALSE)=0,"",VLOOKUP($C10,'Test Sample Data'!$C$3:$M$98,5,FALSE)))</f>
        <v/>
      </c>
      <c r="H10" s="136" t="str">
        <f>IF(C10="","",IF(VLOOKUP($C10,'Test Sample Data'!$C$3:$M$98,6,FALSE)=0,"",VLOOKUP($C10,'Test Sample Data'!$C$3:$M$98,6,FALSE)))</f>
        <v/>
      </c>
      <c r="I10" s="136" t="str">
        <f>IF(C10="","",IF(VLOOKUP($C10,'Test Sample Data'!$C$3:$M$98,7,FALSE)=0,"",VLOOKUP($C10,'Test Sample Data'!$C$3:$M$98,7,FALSE)))</f>
        <v/>
      </c>
      <c r="J10" s="136" t="str">
        <f>IF(C10="","",IF(VLOOKUP($C10,'Test Sample Data'!$C$3:$M$98,8,FALSE)=0,"",VLOOKUP($C10,'Test Sample Data'!$C$3:$M$98,8,FALSE)))</f>
        <v/>
      </c>
      <c r="K10" s="136" t="str">
        <f>IF(C10="","",IF(VLOOKUP($C10,'Test Sample Data'!$C$3:$M$98,9,FALSE)=0,"",VLOOKUP($C10,'Test Sample Data'!$C$3:$M$98,9,FALSE)))</f>
        <v/>
      </c>
      <c r="L10" s="136" t="str">
        <f>IF(C10="","",IF(VLOOKUP($C10,'Test Sample Data'!$C$3:$M$98,10,FALSE)=0,"",VLOOKUP($C10,'Test Sample Data'!$C$3:$M$98,10,FALSE)))</f>
        <v/>
      </c>
      <c r="M10" s="136" t="str">
        <f>IF(C10="","",IF(VLOOKUP($C10,'Test Sample Data'!$C$3:$M$98,11,FALSE)=0,"",VLOOKUP($C10,'Test Sample Data'!$C$3:$M$98,11,FALSE)))</f>
        <v/>
      </c>
      <c r="N10" s="145" t="str">
        <f t="shared" si="0"/>
        <v/>
      </c>
      <c r="O10" s="30" t="str">
        <f>IF('Choose Housekeeping Genes'!C10=0,"",'Choose Housekeeping Genes'!C10)</f>
        <v/>
      </c>
      <c r="P10" s="136" t="str">
        <f>IF(C10="","",IF(VLOOKUP($C10,'Control Sample Data'!$C$3:$M$98,2,FALSE)=0,"",VLOOKUP($C10,'Control Sample Data'!$C$3:$M$98,2,FALSE)))</f>
        <v/>
      </c>
      <c r="Q10" s="136" t="str">
        <f>IF(C10="","",IF(VLOOKUP($C10,'Control Sample Data'!$C$3:$M$98,3,FALSE)=0,"",VLOOKUP($C10,'Control Sample Data'!$C$3:$M$98,3,FALSE)))</f>
        <v/>
      </c>
      <c r="R10" s="136" t="str">
        <f>IF(C10="","",IF(VLOOKUP($C10,'Control Sample Data'!$C$3:$M$98,4,FALSE)=0,"",VLOOKUP($C10,'Control Sample Data'!$C$3:$M$98,4,FALSE)))</f>
        <v/>
      </c>
      <c r="S10" s="136" t="str">
        <f>IF(C10="","",IF(VLOOKUP($C10,'Control Sample Data'!$C$3:$M$98,5,FALSE)=0,"",VLOOKUP($C10,'Control Sample Data'!$C$3:$M$98,5,FALSE)))</f>
        <v/>
      </c>
      <c r="T10" s="136" t="str">
        <f>IF(C10="","",IF(VLOOKUP($C10,'Control Sample Data'!$C$3:$M$98,6,FALSE)=0,"",VLOOKUP($C10,'Control Sample Data'!$C$3:$M$98,6,FALSE)))</f>
        <v/>
      </c>
      <c r="U10" s="136" t="str">
        <f>IF(C10="","",IF(VLOOKUP($C10,'Control Sample Data'!$C$3:$M$98,7,FALSE)=0,"",VLOOKUP($C10,'Control Sample Data'!$C$3:$M$98,7,FALSE)))</f>
        <v/>
      </c>
      <c r="V10" s="136" t="str">
        <f>IF(C10="","",IF(VLOOKUP($C10,'Control Sample Data'!$C$3:$M$98,8,FALSE)=0,"",VLOOKUP($C10,'Control Sample Data'!$C$3:$M$98,8,FALSE)))</f>
        <v/>
      </c>
      <c r="W10" s="136" t="str">
        <f>IF(C10="","",IF(VLOOKUP($C10,'Control Sample Data'!$C$3:$M$98,9,FALSE)=0,"",VLOOKUP($C10,'Control Sample Data'!$C$3:$M$98,9,FALSE)))</f>
        <v/>
      </c>
      <c r="X10" s="136" t="str">
        <f>IF(C10="","",IF(VLOOKUP($C10,'Control Sample Data'!$C$3:$M$98,10,FALSE)=0,"",VLOOKUP($C10,'Control Sample Data'!$C$3:$M$98,10,FALSE)))</f>
        <v/>
      </c>
      <c r="Y10" s="136" t="str">
        <f>IF(C10="","",IF(VLOOKUP($C10,'Control Sample Data'!$C$3:$M$98,11,FALSE)=0,"",VLOOKUP($C10,'Control Sample Data'!$C$3:$M$98,11,FALSE)))</f>
        <v/>
      </c>
    </row>
    <row r="11" spans="1:25" ht="15" customHeight="1">
      <c r="A11" s="133"/>
      <c r="B11" s="134" t="str">
        <f>IF(C11="","",VLOOKUP(C11,'Gene Table'!B$3:D$98,2,FALSE))</f>
        <v/>
      </c>
      <c r="C11" s="135"/>
      <c r="D11" s="136" t="str">
        <f>IF(C11="","",IF(VLOOKUP($C11,'Test Sample Data'!$C$3:$M$98,2,FALSE)=0,"",VLOOKUP($C11,'Test Sample Data'!$C$3:$M$98,2,FALSE)))</f>
        <v/>
      </c>
      <c r="E11" s="136" t="str">
        <f>IF(C11="","",IF(VLOOKUP($C11,'Test Sample Data'!$C$3:$M$98,3,FALSE)=0,"",VLOOKUP($C11,'Test Sample Data'!$C$3:$M$98,3,FALSE)))</f>
        <v/>
      </c>
      <c r="F11" s="136" t="str">
        <f>IF(C11="","",IF(VLOOKUP($C11,'Test Sample Data'!$C$3:$M$98,4,FALSE)=0,"",VLOOKUP($C11,'Test Sample Data'!$C$3:$M$98,4,FALSE)))</f>
        <v/>
      </c>
      <c r="G11" s="136" t="str">
        <f>IF(C11="","",IF(VLOOKUP($C11,'Test Sample Data'!$C$3:$M$98,5,FALSE)=0,"",VLOOKUP($C11,'Test Sample Data'!$C$3:$M$98,5,FALSE)))</f>
        <v/>
      </c>
      <c r="H11" s="136" t="str">
        <f>IF(C11="","",IF(VLOOKUP($C11,'Test Sample Data'!$C$3:$M$98,6,FALSE)=0,"",VLOOKUP($C11,'Test Sample Data'!$C$3:$M$98,6,FALSE)))</f>
        <v/>
      </c>
      <c r="I11" s="136" t="str">
        <f>IF(C11="","",IF(VLOOKUP($C11,'Test Sample Data'!$C$3:$M$98,7,FALSE)=0,"",VLOOKUP($C11,'Test Sample Data'!$C$3:$M$98,7,FALSE)))</f>
        <v/>
      </c>
      <c r="J11" s="136" t="str">
        <f>IF(C11="","",IF(VLOOKUP($C11,'Test Sample Data'!$C$3:$M$98,8,FALSE)=0,"",VLOOKUP($C11,'Test Sample Data'!$C$3:$M$98,8,FALSE)))</f>
        <v/>
      </c>
      <c r="K11" s="136" t="str">
        <f>IF(C11="","",IF(VLOOKUP($C11,'Test Sample Data'!$C$3:$M$98,9,FALSE)=0,"",VLOOKUP($C11,'Test Sample Data'!$C$3:$M$98,9,FALSE)))</f>
        <v/>
      </c>
      <c r="L11" s="136" t="str">
        <f>IF(C11="","",IF(VLOOKUP($C11,'Test Sample Data'!$C$3:$M$98,10,FALSE)=0,"",VLOOKUP($C11,'Test Sample Data'!$C$3:$M$98,10,FALSE)))</f>
        <v/>
      </c>
      <c r="M11" s="136" t="str">
        <f>IF(C11="","",IF(VLOOKUP($C11,'Test Sample Data'!$C$3:$M$98,11,FALSE)=0,"",VLOOKUP($C11,'Test Sample Data'!$C$3:$M$98,11,FALSE)))</f>
        <v/>
      </c>
      <c r="N11" s="145" t="str">
        <f t="shared" si="0"/>
        <v/>
      </c>
      <c r="O11" s="30" t="str">
        <f>IF('Choose Housekeeping Genes'!C11=0,"",'Choose Housekeeping Genes'!C11)</f>
        <v/>
      </c>
      <c r="P11" s="136" t="str">
        <f>IF(C11="","",IF(VLOOKUP($C11,'Control Sample Data'!$C$3:$M$98,2,FALSE)=0,"",VLOOKUP($C11,'Control Sample Data'!$C$3:$M$98,2,FALSE)))</f>
        <v/>
      </c>
      <c r="Q11" s="136" t="str">
        <f>IF(C11="","",IF(VLOOKUP($C11,'Control Sample Data'!$C$3:$M$98,3,FALSE)=0,"",VLOOKUP($C11,'Control Sample Data'!$C$3:$M$98,3,FALSE)))</f>
        <v/>
      </c>
      <c r="R11" s="136" t="str">
        <f>IF(C11="","",IF(VLOOKUP($C11,'Control Sample Data'!$C$3:$M$98,4,FALSE)=0,"",VLOOKUP($C11,'Control Sample Data'!$C$3:$M$98,4,FALSE)))</f>
        <v/>
      </c>
      <c r="S11" s="136" t="str">
        <f>IF(C11="","",IF(VLOOKUP($C11,'Control Sample Data'!$C$3:$M$98,5,FALSE)=0,"",VLOOKUP($C11,'Control Sample Data'!$C$3:$M$98,5,FALSE)))</f>
        <v/>
      </c>
      <c r="T11" s="136" t="str">
        <f>IF(C11="","",IF(VLOOKUP($C11,'Control Sample Data'!$C$3:$M$98,6,FALSE)=0,"",VLOOKUP($C11,'Control Sample Data'!$C$3:$M$98,6,FALSE)))</f>
        <v/>
      </c>
      <c r="U11" s="136" t="str">
        <f>IF(C11="","",IF(VLOOKUP($C11,'Control Sample Data'!$C$3:$M$98,7,FALSE)=0,"",VLOOKUP($C11,'Control Sample Data'!$C$3:$M$98,7,FALSE)))</f>
        <v/>
      </c>
      <c r="V11" s="136" t="str">
        <f>IF(C11="","",IF(VLOOKUP($C11,'Control Sample Data'!$C$3:$M$98,8,FALSE)=0,"",VLOOKUP($C11,'Control Sample Data'!$C$3:$M$98,8,FALSE)))</f>
        <v/>
      </c>
      <c r="W11" s="136" t="str">
        <f>IF(C11="","",IF(VLOOKUP($C11,'Control Sample Data'!$C$3:$M$98,9,FALSE)=0,"",VLOOKUP($C11,'Control Sample Data'!$C$3:$M$98,9,FALSE)))</f>
        <v/>
      </c>
      <c r="X11" s="136" t="str">
        <f>IF(C11="","",IF(VLOOKUP($C11,'Control Sample Data'!$C$3:$M$98,10,FALSE)=0,"",VLOOKUP($C11,'Control Sample Data'!$C$3:$M$98,10,FALSE)))</f>
        <v/>
      </c>
      <c r="Y11" s="136" t="str">
        <f>IF(C11="","",IF(VLOOKUP($C11,'Control Sample Data'!$C$3:$M$98,11,FALSE)=0,"",VLOOKUP($C11,'Control Sample Data'!$C$3:$M$98,11,FALSE)))</f>
        <v/>
      </c>
    </row>
    <row r="12" spans="1:25" ht="15" customHeight="1">
      <c r="A12" s="133"/>
      <c r="B12" s="134" t="str">
        <f>IF(C12="","",VLOOKUP(C12,'Gene Table'!B$3:D$98,2,FALSE))</f>
        <v/>
      </c>
      <c r="C12" s="135"/>
      <c r="D12" s="136" t="str">
        <f>IF(C12="","",IF(VLOOKUP($C12,'Test Sample Data'!$C$3:$M$98,2,FALSE)=0,"",VLOOKUP($C12,'Test Sample Data'!$C$3:$M$98,2,FALSE)))</f>
        <v/>
      </c>
      <c r="E12" s="136" t="str">
        <f>IF(C12="","",IF(VLOOKUP($C12,'Test Sample Data'!$C$3:$M$98,3,FALSE)=0,"",VLOOKUP($C12,'Test Sample Data'!$C$3:$M$98,3,FALSE)))</f>
        <v/>
      </c>
      <c r="F12" s="136" t="str">
        <f>IF(C12="","",IF(VLOOKUP($C12,'Test Sample Data'!$C$3:$M$98,4,FALSE)=0,"",VLOOKUP($C12,'Test Sample Data'!$C$3:$M$98,4,FALSE)))</f>
        <v/>
      </c>
      <c r="G12" s="136" t="str">
        <f>IF(C12="","",IF(VLOOKUP($C12,'Test Sample Data'!$C$3:$M$98,5,FALSE)=0,"",VLOOKUP($C12,'Test Sample Data'!$C$3:$M$98,5,FALSE)))</f>
        <v/>
      </c>
      <c r="H12" s="136" t="str">
        <f>IF(C12="","",IF(VLOOKUP($C12,'Test Sample Data'!$C$3:$M$98,6,FALSE)=0,"",VLOOKUP($C12,'Test Sample Data'!$C$3:$M$98,6,FALSE)))</f>
        <v/>
      </c>
      <c r="I12" s="136" t="str">
        <f>IF(C12="","",IF(VLOOKUP($C12,'Test Sample Data'!$C$3:$M$98,7,FALSE)=0,"",VLOOKUP($C12,'Test Sample Data'!$C$3:$M$98,7,FALSE)))</f>
        <v/>
      </c>
      <c r="J12" s="136" t="str">
        <f>IF(C12="","",IF(VLOOKUP($C12,'Test Sample Data'!$C$3:$M$98,8,FALSE)=0,"",VLOOKUP($C12,'Test Sample Data'!$C$3:$M$98,8,FALSE)))</f>
        <v/>
      </c>
      <c r="K12" s="136" t="str">
        <f>IF(C12="","",IF(VLOOKUP($C12,'Test Sample Data'!$C$3:$M$98,9,FALSE)=0,"",VLOOKUP($C12,'Test Sample Data'!$C$3:$M$98,9,FALSE)))</f>
        <v/>
      </c>
      <c r="L12" s="136" t="str">
        <f>IF(C12="","",IF(VLOOKUP($C12,'Test Sample Data'!$C$3:$M$98,10,FALSE)=0,"",VLOOKUP($C12,'Test Sample Data'!$C$3:$M$98,10,FALSE)))</f>
        <v/>
      </c>
      <c r="M12" s="136" t="str">
        <f>IF(C12="","",IF(VLOOKUP($C12,'Test Sample Data'!$C$3:$M$98,11,FALSE)=0,"",VLOOKUP($C12,'Test Sample Data'!$C$3:$M$98,11,FALSE)))</f>
        <v/>
      </c>
      <c r="N12" s="145" t="str">
        <f t="shared" si="0"/>
        <v/>
      </c>
      <c r="O12" s="30" t="str">
        <f>IF('Choose Housekeeping Genes'!C12=0,"",'Choose Housekeeping Genes'!C12)</f>
        <v/>
      </c>
      <c r="P12" s="136" t="str">
        <f>IF(C12="","",IF(VLOOKUP($C12,'Control Sample Data'!$C$3:$M$98,2,FALSE)=0,"",VLOOKUP($C12,'Control Sample Data'!$C$3:$M$98,2,FALSE)))</f>
        <v/>
      </c>
      <c r="Q12" s="136" t="str">
        <f>IF(C12="","",IF(VLOOKUP($C12,'Control Sample Data'!$C$3:$M$98,3,FALSE)=0,"",VLOOKUP($C12,'Control Sample Data'!$C$3:$M$98,3,FALSE)))</f>
        <v/>
      </c>
      <c r="R12" s="136" t="str">
        <f>IF(C12="","",IF(VLOOKUP($C12,'Control Sample Data'!$C$3:$M$98,4,FALSE)=0,"",VLOOKUP($C12,'Control Sample Data'!$C$3:$M$98,4,FALSE)))</f>
        <v/>
      </c>
      <c r="S12" s="136" t="str">
        <f>IF(C12="","",IF(VLOOKUP($C12,'Control Sample Data'!$C$3:$M$98,5,FALSE)=0,"",VLOOKUP($C12,'Control Sample Data'!$C$3:$M$98,5,FALSE)))</f>
        <v/>
      </c>
      <c r="T12" s="136" t="str">
        <f>IF(C12="","",IF(VLOOKUP($C12,'Control Sample Data'!$C$3:$M$98,6,FALSE)=0,"",VLOOKUP($C12,'Control Sample Data'!$C$3:$M$98,6,FALSE)))</f>
        <v/>
      </c>
      <c r="U12" s="136" t="str">
        <f>IF(C12="","",IF(VLOOKUP($C12,'Control Sample Data'!$C$3:$M$98,7,FALSE)=0,"",VLOOKUP($C12,'Control Sample Data'!$C$3:$M$98,7,FALSE)))</f>
        <v/>
      </c>
      <c r="V12" s="136" t="str">
        <f>IF(C12="","",IF(VLOOKUP($C12,'Control Sample Data'!$C$3:$M$98,8,FALSE)=0,"",VLOOKUP($C12,'Control Sample Data'!$C$3:$M$98,8,FALSE)))</f>
        <v/>
      </c>
      <c r="W12" s="136" t="str">
        <f>IF(C12="","",IF(VLOOKUP($C12,'Control Sample Data'!$C$3:$M$98,9,FALSE)=0,"",VLOOKUP($C12,'Control Sample Data'!$C$3:$M$98,9,FALSE)))</f>
        <v/>
      </c>
      <c r="X12" s="136" t="str">
        <f>IF(C12="","",IF(VLOOKUP($C12,'Control Sample Data'!$C$3:$M$98,10,FALSE)=0,"",VLOOKUP($C12,'Control Sample Data'!$C$3:$M$98,10,FALSE)))</f>
        <v/>
      </c>
      <c r="Y12" s="136" t="str">
        <f>IF(C12="","",IF(VLOOKUP($C12,'Control Sample Data'!$C$3:$M$98,11,FALSE)=0,"",VLOOKUP($C12,'Control Sample Data'!$C$3:$M$98,11,FALSE)))</f>
        <v/>
      </c>
    </row>
    <row r="13" spans="1:25" ht="15" customHeight="1">
      <c r="A13" s="133"/>
      <c r="B13" s="134" t="str">
        <f>IF(C13="","",VLOOKUP(C13,'Gene Table'!B$3:D$98,2,FALSE))</f>
        <v/>
      </c>
      <c r="C13" s="135"/>
      <c r="D13" s="136" t="str">
        <f>IF(C13="","",IF(VLOOKUP($C13,'Test Sample Data'!$C$3:$M$98,2,FALSE)=0,"",VLOOKUP($C13,'Test Sample Data'!$C$3:$M$98,2,FALSE)))</f>
        <v/>
      </c>
      <c r="E13" s="136" t="str">
        <f>IF(C13="","",IF(VLOOKUP($C13,'Test Sample Data'!$C$3:$M$98,3,FALSE)=0,"",VLOOKUP($C13,'Test Sample Data'!$C$3:$M$98,3,FALSE)))</f>
        <v/>
      </c>
      <c r="F13" s="136" t="str">
        <f>IF(C13="","",IF(VLOOKUP($C13,'Test Sample Data'!$C$3:$M$98,4,FALSE)=0,"",VLOOKUP($C13,'Test Sample Data'!$C$3:$M$98,4,FALSE)))</f>
        <v/>
      </c>
      <c r="G13" s="136" t="str">
        <f>IF(C13="","",IF(VLOOKUP($C13,'Test Sample Data'!$C$3:$M$98,5,FALSE)=0,"",VLOOKUP($C13,'Test Sample Data'!$C$3:$M$98,5,FALSE)))</f>
        <v/>
      </c>
      <c r="H13" s="136" t="str">
        <f>IF(C13="","",IF(VLOOKUP($C13,'Test Sample Data'!$C$3:$M$98,6,FALSE)=0,"",VLOOKUP($C13,'Test Sample Data'!$C$3:$M$98,6,FALSE)))</f>
        <v/>
      </c>
      <c r="I13" s="136" t="str">
        <f>IF(C13="","",IF(VLOOKUP($C13,'Test Sample Data'!$C$3:$M$98,7,FALSE)=0,"",VLOOKUP($C13,'Test Sample Data'!$C$3:$M$98,7,FALSE)))</f>
        <v/>
      </c>
      <c r="J13" s="136" t="str">
        <f>IF(C13="","",IF(VLOOKUP($C13,'Test Sample Data'!$C$3:$M$98,8,FALSE)=0,"",VLOOKUP($C13,'Test Sample Data'!$C$3:$M$98,8,FALSE)))</f>
        <v/>
      </c>
      <c r="K13" s="136" t="str">
        <f>IF(C13="","",IF(VLOOKUP($C13,'Test Sample Data'!$C$3:$M$98,9,FALSE)=0,"",VLOOKUP($C13,'Test Sample Data'!$C$3:$M$98,9,FALSE)))</f>
        <v/>
      </c>
      <c r="L13" s="136" t="str">
        <f>IF(C13="","",IF(VLOOKUP($C13,'Test Sample Data'!$C$3:$M$98,10,FALSE)=0,"",VLOOKUP($C13,'Test Sample Data'!$C$3:$M$98,10,FALSE)))</f>
        <v/>
      </c>
      <c r="M13" s="136" t="str">
        <f>IF(C13="","",IF(VLOOKUP($C13,'Test Sample Data'!$C$3:$M$98,11,FALSE)=0,"",VLOOKUP($C13,'Test Sample Data'!$C$3:$M$98,11,FALSE)))</f>
        <v/>
      </c>
      <c r="N13" s="145" t="str">
        <f t="shared" si="0"/>
        <v/>
      </c>
      <c r="O13" s="30" t="str">
        <f>IF('Choose Housekeeping Genes'!C13=0,"",'Choose Housekeeping Genes'!C13)</f>
        <v/>
      </c>
      <c r="P13" s="136" t="str">
        <f>IF(C13="","",IF(VLOOKUP($C13,'Control Sample Data'!$C$3:$M$98,2,FALSE)=0,"",VLOOKUP($C13,'Control Sample Data'!$C$3:$M$98,2,FALSE)))</f>
        <v/>
      </c>
      <c r="Q13" s="136" t="str">
        <f>IF(C13="","",IF(VLOOKUP($C13,'Control Sample Data'!$C$3:$M$98,3,FALSE)=0,"",VLOOKUP($C13,'Control Sample Data'!$C$3:$M$98,3,FALSE)))</f>
        <v/>
      </c>
      <c r="R13" s="136" t="str">
        <f>IF(C13="","",IF(VLOOKUP($C13,'Control Sample Data'!$C$3:$M$98,4,FALSE)=0,"",VLOOKUP($C13,'Control Sample Data'!$C$3:$M$98,4,FALSE)))</f>
        <v/>
      </c>
      <c r="S13" s="136" t="str">
        <f>IF(C13="","",IF(VLOOKUP($C13,'Control Sample Data'!$C$3:$M$98,5,FALSE)=0,"",VLOOKUP($C13,'Control Sample Data'!$C$3:$M$98,5,FALSE)))</f>
        <v/>
      </c>
      <c r="T13" s="136" t="str">
        <f>IF(C13="","",IF(VLOOKUP($C13,'Control Sample Data'!$C$3:$M$98,6,FALSE)=0,"",VLOOKUP($C13,'Control Sample Data'!$C$3:$M$98,6,FALSE)))</f>
        <v/>
      </c>
      <c r="U13" s="136" t="str">
        <f>IF(C13="","",IF(VLOOKUP($C13,'Control Sample Data'!$C$3:$M$98,7,FALSE)=0,"",VLOOKUP($C13,'Control Sample Data'!$C$3:$M$98,7,FALSE)))</f>
        <v/>
      </c>
      <c r="V13" s="136" t="str">
        <f>IF(C13="","",IF(VLOOKUP($C13,'Control Sample Data'!$C$3:$M$98,8,FALSE)=0,"",VLOOKUP($C13,'Control Sample Data'!$C$3:$M$98,8,FALSE)))</f>
        <v/>
      </c>
      <c r="W13" s="136" t="str">
        <f>IF(C13="","",IF(VLOOKUP($C13,'Control Sample Data'!$C$3:$M$98,9,FALSE)=0,"",VLOOKUP($C13,'Control Sample Data'!$C$3:$M$98,9,FALSE)))</f>
        <v/>
      </c>
      <c r="X13" s="136" t="str">
        <f>IF(C13="","",IF(VLOOKUP($C13,'Control Sample Data'!$C$3:$M$98,10,FALSE)=0,"",VLOOKUP($C13,'Control Sample Data'!$C$3:$M$98,10,FALSE)))</f>
        <v/>
      </c>
      <c r="Y13" s="136" t="str">
        <f>IF(C13="","",IF(VLOOKUP($C13,'Control Sample Data'!$C$3:$M$98,11,FALSE)=0,"",VLOOKUP($C13,'Control Sample Data'!$C$3:$M$98,11,FALSE)))</f>
        <v/>
      </c>
    </row>
    <row r="14" spans="1:25" ht="15" customHeight="1">
      <c r="A14" s="133"/>
      <c r="B14" s="134" t="str">
        <f>IF(C14="","",VLOOKUP(C14,'Gene Table'!B$3:D$98,2,FALSE))</f>
        <v/>
      </c>
      <c r="C14" s="135"/>
      <c r="D14" s="136" t="str">
        <f>IF(C14="","",IF(VLOOKUP($C14,'Test Sample Data'!$C$3:$M$98,2,FALSE)=0,"",VLOOKUP($C14,'Test Sample Data'!$C$3:$M$98,2,FALSE)))</f>
        <v/>
      </c>
      <c r="E14" s="136" t="str">
        <f>IF(C14="","",IF(VLOOKUP($C14,'Test Sample Data'!$C$3:$M$98,3,FALSE)=0,"",VLOOKUP($C14,'Test Sample Data'!$C$3:$M$98,3,FALSE)))</f>
        <v/>
      </c>
      <c r="F14" s="136" t="str">
        <f>IF(C14="","",IF(VLOOKUP($C14,'Test Sample Data'!$C$3:$M$98,4,FALSE)=0,"",VLOOKUP($C14,'Test Sample Data'!$C$3:$M$98,4,FALSE)))</f>
        <v/>
      </c>
      <c r="G14" s="136" t="str">
        <f>IF(C14="","",IF(VLOOKUP($C14,'Test Sample Data'!$C$3:$M$98,5,FALSE)=0,"",VLOOKUP($C14,'Test Sample Data'!$C$3:$M$98,5,FALSE)))</f>
        <v/>
      </c>
      <c r="H14" s="136" t="str">
        <f>IF(C14="","",IF(VLOOKUP($C14,'Test Sample Data'!$C$3:$M$98,6,FALSE)=0,"",VLOOKUP($C14,'Test Sample Data'!$C$3:$M$98,6,FALSE)))</f>
        <v/>
      </c>
      <c r="I14" s="136" t="str">
        <f>IF(C14="","",IF(VLOOKUP($C14,'Test Sample Data'!$C$3:$M$98,7,FALSE)=0,"",VLOOKUP($C14,'Test Sample Data'!$C$3:$M$98,7,FALSE)))</f>
        <v/>
      </c>
      <c r="J14" s="136" t="str">
        <f>IF(C14="","",IF(VLOOKUP($C14,'Test Sample Data'!$C$3:$M$98,8,FALSE)=0,"",VLOOKUP($C14,'Test Sample Data'!$C$3:$M$98,8,FALSE)))</f>
        <v/>
      </c>
      <c r="K14" s="136" t="str">
        <f>IF(C14="","",IF(VLOOKUP($C14,'Test Sample Data'!$C$3:$M$98,9,FALSE)=0,"",VLOOKUP($C14,'Test Sample Data'!$C$3:$M$98,9,FALSE)))</f>
        <v/>
      </c>
      <c r="L14" s="136" t="str">
        <f>IF(C14="","",IF(VLOOKUP($C14,'Test Sample Data'!$C$3:$M$98,10,FALSE)=0,"",VLOOKUP($C14,'Test Sample Data'!$C$3:$M$98,10,FALSE)))</f>
        <v/>
      </c>
      <c r="M14" s="136" t="str">
        <f>IF(C14="","",IF(VLOOKUP($C14,'Test Sample Data'!$C$3:$M$98,11,FALSE)=0,"",VLOOKUP($C14,'Test Sample Data'!$C$3:$M$98,11,FALSE)))</f>
        <v/>
      </c>
      <c r="N14" s="145" t="str">
        <f t="shared" si="0"/>
        <v/>
      </c>
      <c r="O14" s="30" t="str">
        <f>IF('Choose Housekeeping Genes'!C14=0,"",'Choose Housekeeping Genes'!C14)</f>
        <v/>
      </c>
      <c r="P14" s="136" t="str">
        <f>IF(C14="","",IF(VLOOKUP($C14,'Control Sample Data'!$C$3:$M$98,2,FALSE)=0,"",VLOOKUP($C14,'Control Sample Data'!$C$3:$M$98,2,FALSE)))</f>
        <v/>
      </c>
      <c r="Q14" s="136" t="str">
        <f>IF(C14="","",IF(VLOOKUP($C14,'Control Sample Data'!$C$3:$M$98,3,FALSE)=0,"",VLOOKUP($C14,'Control Sample Data'!$C$3:$M$98,3,FALSE)))</f>
        <v/>
      </c>
      <c r="R14" s="136" t="str">
        <f>IF(C14="","",IF(VLOOKUP($C14,'Control Sample Data'!$C$3:$M$98,4,FALSE)=0,"",VLOOKUP($C14,'Control Sample Data'!$C$3:$M$98,4,FALSE)))</f>
        <v/>
      </c>
      <c r="S14" s="136" t="str">
        <f>IF(C14="","",IF(VLOOKUP($C14,'Control Sample Data'!$C$3:$M$98,5,FALSE)=0,"",VLOOKUP($C14,'Control Sample Data'!$C$3:$M$98,5,FALSE)))</f>
        <v/>
      </c>
      <c r="T14" s="136" t="str">
        <f>IF(C14="","",IF(VLOOKUP($C14,'Control Sample Data'!$C$3:$M$98,6,FALSE)=0,"",VLOOKUP($C14,'Control Sample Data'!$C$3:$M$98,6,FALSE)))</f>
        <v/>
      </c>
      <c r="U14" s="136" t="str">
        <f>IF(C14="","",IF(VLOOKUP($C14,'Control Sample Data'!$C$3:$M$98,7,FALSE)=0,"",VLOOKUP($C14,'Control Sample Data'!$C$3:$M$98,7,FALSE)))</f>
        <v/>
      </c>
      <c r="V14" s="136" t="str">
        <f>IF(C14="","",IF(VLOOKUP($C14,'Control Sample Data'!$C$3:$M$98,8,FALSE)=0,"",VLOOKUP($C14,'Control Sample Data'!$C$3:$M$98,8,FALSE)))</f>
        <v/>
      </c>
      <c r="W14" s="136" t="str">
        <f>IF(C14="","",IF(VLOOKUP($C14,'Control Sample Data'!$C$3:$M$98,9,FALSE)=0,"",VLOOKUP($C14,'Control Sample Data'!$C$3:$M$98,9,FALSE)))</f>
        <v/>
      </c>
      <c r="X14" s="136" t="str">
        <f>IF(C14="","",IF(VLOOKUP($C14,'Control Sample Data'!$C$3:$M$98,10,FALSE)=0,"",VLOOKUP($C14,'Control Sample Data'!$C$3:$M$98,10,FALSE)))</f>
        <v/>
      </c>
      <c r="Y14" s="136" t="str">
        <f>IF(C14="","",IF(VLOOKUP($C14,'Control Sample Data'!$C$3:$M$98,11,FALSE)=0,"",VLOOKUP($C14,'Control Sample Data'!$C$3:$M$98,11,FALSE)))</f>
        <v/>
      </c>
    </row>
    <row r="15" spans="1:25" ht="15" customHeight="1">
      <c r="A15" s="133"/>
      <c r="B15" s="134" t="str">
        <f>IF(C15="","",VLOOKUP(C15,'Gene Table'!B$3:D$98,2,FALSE))</f>
        <v/>
      </c>
      <c r="C15" s="135"/>
      <c r="D15" s="136" t="str">
        <f>IF(C15="","",IF(VLOOKUP($C15,'Test Sample Data'!$C$3:$M$98,2,FALSE)=0,"",VLOOKUP($C15,'Test Sample Data'!$C$3:$M$98,2,FALSE)))</f>
        <v/>
      </c>
      <c r="E15" s="136" t="str">
        <f>IF(C15="","",IF(VLOOKUP($C15,'Test Sample Data'!$C$3:$M$98,3,FALSE)=0,"",VLOOKUP($C15,'Test Sample Data'!$C$3:$M$98,3,FALSE)))</f>
        <v/>
      </c>
      <c r="F15" s="136" t="str">
        <f>IF(C15="","",IF(VLOOKUP($C15,'Test Sample Data'!$C$3:$M$98,4,FALSE)=0,"",VLOOKUP($C15,'Test Sample Data'!$C$3:$M$98,4,FALSE)))</f>
        <v/>
      </c>
      <c r="G15" s="136" t="str">
        <f>IF(C15="","",IF(VLOOKUP($C15,'Test Sample Data'!$C$3:$M$98,5,FALSE)=0,"",VLOOKUP($C15,'Test Sample Data'!$C$3:$M$98,5,FALSE)))</f>
        <v/>
      </c>
      <c r="H15" s="136" t="str">
        <f>IF(C15="","",IF(VLOOKUP($C15,'Test Sample Data'!$C$3:$M$98,6,FALSE)=0,"",VLOOKUP($C15,'Test Sample Data'!$C$3:$M$98,6,FALSE)))</f>
        <v/>
      </c>
      <c r="I15" s="136" t="str">
        <f>IF(C15="","",IF(VLOOKUP($C15,'Test Sample Data'!$C$3:$M$98,7,FALSE)=0,"",VLOOKUP($C15,'Test Sample Data'!$C$3:$M$98,7,FALSE)))</f>
        <v/>
      </c>
      <c r="J15" s="136" t="str">
        <f>IF(C15="","",IF(VLOOKUP($C15,'Test Sample Data'!$C$3:$M$98,8,FALSE)=0,"",VLOOKUP($C15,'Test Sample Data'!$C$3:$M$98,8,FALSE)))</f>
        <v/>
      </c>
      <c r="K15" s="136" t="str">
        <f>IF(C15="","",IF(VLOOKUP($C15,'Test Sample Data'!$C$3:$M$98,9,FALSE)=0,"",VLOOKUP($C15,'Test Sample Data'!$C$3:$M$98,9,FALSE)))</f>
        <v/>
      </c>
      <c r="L15" s="136" t="str">
        <f>IF(C15="","",IF(VLOOKUP($C15,'Test Sample Data'!$C$3:$M$98,10,FALSE)=0,"",VLOOKUP($C15,'Test Sample Data'!$C$3:$M$98,10,FALSE)))</f>
        <v/>
      </c>
      <c r="M15" s="136" t="str">
        <f>IF(C15="","",IF(VLOOKUP($C15,'Test Sample Data'!$C$3:$M$98,11,FALSE)=0,"",VLOOKUP($C15,'Test Sample Data'!$C$3:$M$98,11,FALSE)))</f>
        <v/>
      </c>
      <c r="N15" s="145" t="str">
        <f t="shared" si="0"/>
        <v/>
      </c>
      <c r="O15" s="30" t="str">
        <f>IF('Choose Housekeeping Genes'!C15=0,"",'Choose Housekeeping Genes'!C15)</f>
        <v/>
      </c>
      <c r="P15" s="136" t="str">
        <f>IF(C15="","",IF(VLOOKUP($C15,'Control Sample Data'!$C$3:$M$98,2,FALSE)=0,"",VLOOKUP($C15,'Control Sample Data'!$C$3:$M$98,2,FALSE)))</f>
        <v/>
      </c>
      <c r="Q15" s="136" t="str">
        <f>IF(C15="","",IF(VLOOKUP($C15,'Control Sample Data'!$C$3:$M$98,3,FALSE)=0,"",VLOOKUP($C15,'Control Sample Data'!$C$3:$M$98,3,FALSE)))</f>
        <v/>
      </c>
      <c r="R15" s="136" t="str">
        <f>IF(C15="","",IF(VLOOKUP($C15,'Control Sample Data'!$C$3:$M$98,4,FALSE)=0,"",VLOOKUP($C15,'Control Sample Data'!$C$3:$M$98,4,FALSE)))</f>
        <v/>
      </c>
      <c r="S15" s="136" t="str">
        <f>IF(C15="","",IF(VLOOKUP($C15,'Control Sample Data'!$C$3:$M$98,5,FALSE)=0,"",VLOOKUP($C15,'Control Sample Data'!$C$3:$M$98,5,FALSE)))</f>
        <v/>
      </c>
      <c r="T15" s="136" t="str">
        <f>IF(C15="","",IF(VLOOKUP($C15,'Control Sample Data'!$C$3:$M$98,6,FALSE)=0,"",VLOOKUP($C15,'Control Sample Data'!$C$3:$M$98,6,FALSE)))</f>
        <v/>
      </c>
      <c r="U15" s="136" t="str">
        <f>IF(C15="","",IF(VLOOKUP($C15,'Control Sample Data'!$C$3:$M$98,7,FALSE)=0,"",VLOOKUP($C15,'Control Sample Data'!$C$3:$M$98,7,FALSE)))</f>
        <v/>
      </c>
      <c r="V15" s="136" t="str">
        <f>IF(C15="","",IF(VLOOKUP($C15,'Control Sample Data'!$C$3:$M$98,8,FALSE)=0,"",VLOOKUP($C15,'Control Sample Data'!$C$3:$M$98,8,FALSE)))</f>
        <v/>
      </c>
      <c r="W15" s="136" t="str">
        <f>IF(C15="","",IF(VLOOKUP($C15,'Control Sample Data'!$C$3:$M$98,9,FALSE)=0,"",VLOOKUP($C15,'Control Sample Data'!$C$3:$M$98,9,FALSE)))</f>
        <v/>
      </c>
      <c r="X15" s="136" t="str">
        <f>IF(C15="","",IF(VLOOKUP($C15,'Control Sample Data'!$C$3:$M$98,10,FALSE)=0,"",VLOOKUP($C15,'Control Sample Data'!$C$3:$M$98,10,FALSE)))</f>
        <v/>
      </c>
      <c r="Y15" s="136" t="str">
        <f>IF(C15="","",IF(VLOOKUP($C15,'Control Sample Data'!$C$3:$M$98,11,FALSE)=0,"",VLOOKUP($C15,'Control Sample Data'!$C$3:$M$98,11,FALSE)))</f>
        <v/>
      </c>
    </row>
    <row r="16" spans="1:25" ht="15" customHeight="1">
      <c r="A16" s="133"/>
      <c r="B16" s="134" t="str">
        <f>IF(C16="","",VLOOKUP(C16,'Gene Table'!B$3:D$98,2,FALSE))</f>
        <v/>
      </c>
      <c r="C16" s="135"/>
      <c r="D16" s="136" t="str">
        <f>IF(C16="","",IF(VLOOKUP($C16,'Test Sample Data'!$C$3:$M$98,2,FALSE)=0,"",VLOOKUP($C16,'Test Sample Data'!$C$3:$M$98,2,FALSE)))</f>
        <v/>
      </c>
      <c r="E16" s="136" t="str">
        <f>IF(C16="","",IF(VLOOKUP($C16,'Test Sample Data'!$C$3:$M$98,3,FALSE)=0,"",VLOOKUP($C16,'Test Sample Data'!$C$3:$M$98,3,FALSE)))</f>
        <v/>
      </c>
      <c r="F16" s="136" t="str">
        <f>IF(C16="","",IF(VLOOKUP($C16,'Test Sample Data'!$C$3:$M$98,4,FALSE)=0,"",VLOOKUP($C16,'Test Sample Data'!$C$3:$M$98,4,FALSE)))</f>
        <v/>
      </c>
      <c r="G16" s="136" t="str">
        <f>IF(C16="","",IF(VLOOKUP($C16,'Test Sample Data'!$C$3:$M$98,5,FALSE)=0,"",VLOOKUP($C16,'Test Sample Data'!$C$3:$M$98,5,FALSE)))</f>
        <v/>
      </c>
      <c r="H16" s="136" t="str">
        <f>IF(C16="","",IF(VLOOKUP($C16,'Test Sample Data'!$C$3:$M$98,6,FALSE)=0,"",VLOOKUP($C16,'Test Sample Data'!$C$3:$M$98,6,FALSE)))</f>
        <v/>
      </c>
      <c r="I16" s="136" t="str">
        <f>IF(C16="","",IF(VLOOKUP($C16,'Test Sample Data'!$C$3:$M$98,7,FALSE)=0,"",VLOOKUP($C16,'Test Sample Data'!$C$3:$M$98,7,FALSE)))</f>
        <v/>
      </c>
      <c r="J16" s="136" t="str">
        <f>IF(C16="","",IF(VLOOKUP($C16,'Test Sample Data'!$C$3:$M$98,8,FALSE)=0,"",VLOOKUP($C16,'Test Sample Data'!$C$3:$M$98,8,FALSE)))</f>
        <v/>
      </c>
      <c r="K16" s="136" t="str">
        <f>IF(C16="","",IF(VLOOKUP($C16,'Test Sample Data'!$C$3:$M$98,9,FALSE)=0,"",VLOOKUP($C16,'Test Sample Data'!$C$3:$M$98,9,FALSE)))</f>
        <v/>
      </c>
      <c r="L16" s="136" t="str">
        <f>IF(C16="","",IF(VLOOKUP($C16,'Test Sample Data'!$C$3:$M$98,10,FALSE)=0,"",VLOOKUP($C16,'Test Sample Data'!$C$3:$M$98,10,FALSE)))</f>
        <v/>
      </c>
      <c r="M16" s="136" t="str">
        <f>IF(C16="","",IF(VLOOKUP($C16,'Test Sample Data'!$C$3:$M$98,11,FALSE)=0,"",VLOOKUP($C16,'Test Sample Data'!$C$3:$M$98,11,FALSE)))</f>
        <v/>
      </c>
      <c r="N16" s="145" t="str">
        <f t="shared" si="0"/>
        <v/>
      </c>
      <c r="O16" s="30" t="str">
        <f>IF('Choose Housekeeping Genes'!C16=0,"",'Choose Housekeeping Genes'!C16)</f>
        <v/>
      </c>
      <c r="P16" s="136" t="str">
        <f>IF(C16="","",IF(VLOOKUP($C16,'Control Sample Data'!$C$3:$M$98,2,FALSE)=0,"",VLOOKUP($C16,'Control Sample Data'!$C$3:$M$98,2,FALSE)))</f>
        <v/>
      </c>
      <c r="Q16" s="136" t="str">
        <f>IF(C16="","",IF(VLOOKUP($C16,'Control Sample Data'!$C$3:$M$98,3,FALSE)=0,"",VLOOKUP($C16,'Control Sample Data'!$C$3:$M$98,3,FALSE)))</f>
        <v/>
      </c>
      <c r="R16" s="136" t="str">
        <f>IF(C16="","",IF(VLOOKUP($C16,'Control Sample Data'!$C$3:$M$98,4,FALSE)=0,"",VLOOKUP($C16,'Control Sample Data'!$C$3:$M$98,4,FALSE)))</f>
        <v/>
      </c>
      <c r="S16" s="136" t="str">
        <f>IF(C16="","",IF(VLOOKUP($C16,'Control Sample Data'!$C$3:$M$98,5,FALSE)=0,"",VLOOKUP($C16,'Control Sample Data'!$C$3:$M$98,5,FALSE)))</f>
        <v/>
      </c>
      <c r="T16" s="136" t="str">
        <f>IF(C16="","",IF(VLOOKUP($C16,'Control Sample Data'!$C$3:$M$98,6,FALSE)=0,"",VLOOKUP($C16,'Control Sample Data'!$C$3:$M$98,6,FALSE)))</f>
        <v/>
      </c>
      <c r="U16" s="136" t="str">
        <f>IF(C16="","",IF(VLOOKUP($C16,'Control Sample Data'!$C$3:$M$98,7,FALSE)=0,"",VLOOKUP($C16,'Control Sample Data'!$C$3:$M$98,7,FALSE)))</f>
        <v/>
      </c>
      <c r="V16" s="136" t="str">
        <f>IF(C16="","",IF(VLOOKUP($C16,'Control Sample Data'!$C$3:$M$98,8,FALSE)=0,"",VLOOKUP($C16,'Control Sample Data'!$C$3:$M$98,8,FALSE)))</f>
        <v/>
      </c>
      <c r="W16" s="136" t="str">
        <f>IF(C16="","",IF(VLOOKUP($C16,'Control Sample Data'!$C$3:$M$98,9,FALSE)=0,"",VLOOKUP($C16,'Control Sample Data'!$C$3:$M$98,9,FALSE)))</f>
        <v/>
      </c>
      <c r="X16" s="136" t="str">
        <f>IF(C16="","",IF(VLOOKUP($C16,'Control Sample Data'!$C$3:$M$98,10,FALSE)=0,"",VLOOKUP($C16,'Control Sample Data'!$C$3:$M$98,10,FALSE)))</f>
        <v/>
      </c>
      <c r="Y16" s="136" t="str">
        <f>IF(C16="","",IF(VLOOKUP($C16,'Control Sample Data'!$C$3:$M$98,11,FALSE)=0,"",VLOOKUP($C16,'Control Sample Data'!$C$3:$M$98,11,FALSE)))</f>
        <v/>
      </c>
    </row>
    <row r="17" spans="1:25" ht="15" customHeight="1">
      <c r="A17" s="133"/>
      <c r="B17" s="134" t="str">
        <f>IF(C17="","",VLOOKUP(C17,'Gene Table'!B$3:D$98,2,FALSE))</f>
        <v/>
      </c>
      <c r="C17" s="135"/>
      <c r="D17" s="136" t="str">
        <f>IF(C17="","",IF(VLOOKUP($C17,'Test Sample Data'!$C$3:$M$98,2,FALSE)=0,"",VLOOKUP($C17,'Test Sample Data'!$C$3:$M$98,2,FALSE)))</f>
        <v/>
      </c>
      <c r="E17" s="136" t="str">
        <f>IF(C17="","",IF(VLOOKUP($C17,'Test Sample Data'!$C$3:$M$98,3,FALSE)=0,"",VLOOKUP($C17,'Test Sample Data'!$C$3:$M$98,3,FALSE)))</f>
        <v/>
      </c>
      <c r="F17" s="136" t="str">
        <f>IF(C17="","",IF(VLOOKUP($C17,'Test Sample Data'!$C$3:$M$98,4,FALSE)=0,"",VLOOKUP($C17,'Test Sample Data'!$C$3:$M$98,4,FALSE)))</f>
        <v/>
      </c>
      <c r="G17" s="136" t="str">
        <f>IF(C17="","",IF(VLOOKUP($C17,'Test Sample Data'!$C$3:$M$98,5,FALSE)=0,"",VLOOKUP($C17,'Test Sample Data'!$C$3:$M$98,5,FALSE)))</f>
        <v/>
      </c>
      <c r="H17" s="136" t="str">
        <f>IF(C17="","",IF(VLOOKUP($C17,'Test Sample Data'!$C$3:$M$98,6,FALSE)=0,"",VLOOKUP($C17,'Test Sample Data'!$C$3:$M$98,6,FALSE)))</f>
        <v/>
      </c>
      <c r="I17" s="136" t="str">
        <f>IF(C17="","",IF(VLOOKUP($C17,'Test Sample Data'!$C$3:$M$98,7,FALSE)=0,"",VLOOKUP($C17,'Test Sample Data'!$C$3:$M$98,7,FALSE)))</f>
        <v/>
      </c>
      <c r="J17" s="136" t="str">
        <f>IF(C17="","",IF(VLOOKUP($C17,'Test Sample Data'!$C$3:$M$98,8,FALSE)=0,"",VLOOKUP($C17,'Test Sample Data'!$C$3:$M$98,8,FALSE)))</f>
        <v/>
      </c>
      <c r="K17" s="136" t="str">
        <f>IF(C17="","",IF(VLOOKUP($C17,'Test Sample Data'!$C$3:$M$98,9,FALSE)=0,"",VLOOKUP($C17,'Test Sample Data'!$C$3:$M$98,9,FALSE)))</f>
        <v/>
      </c>
      <c r="L17" s="136" t="str">
        <f>IF(C17="","",IF(VLOOKUP($C17,'Test Sample Data'!$C$3:$M$98,10,FALSE)=0,"",VLOOKUP($C17,'Test Sample Data'!$C$3:$M$98,10,FALSE)))</f>
        <v/>
      </c>
      <c r="M17" s="136" t="str">
        <f>IF(C17="","",IF(VLOOKUP($C17,'Test Sample Data'!$C$3:$M$98,11,FALSE)=0,"",VLOOKUP($C17,'Test Sample Data'!$C$3:$M$98,11,FALSE)))</f>
        <v/>
      </c>
      <c r="N17" s="145" t="str">
        <f t="shared" si="0"/>
        <v/>
      </c>
      <c r="O17" s="30" t="str">
        <f>IF('Choose Housekeeping Genes'!C17=0,"",'Choose Housekeeping Genes'!C17)</f>
        <v/>
      </c>
      <c r="P17" s="136" t="str">
        <f>IF(C17="","",IF(VLOOKUP($C17,'Control Sample Data'!$C$3:$M$98,2,FALSE)=0,"",VLOOKUP($C17,'Control Sample Data'!$C$3:$M$98,2,FALSE)))</f>
        <v/>
      </c>
      <c r="Q17" s="136" t="str">
        <f>IF(C17="","",IF(VLOOKUP($C17,'Control Sample Data'!$C$3:$M$98,3,FALSE)=0,"",VLOOKUP($C17,'Control Sample Data'!$C$3:$M$98,3,FALSE)))</f>
        <v/>
      </c>
      <c r="R17" s="136" t="str">
        <f>IF(C17="","",IF(VLOOKUP($C17,'Control Sample Data'!$C$3:$M$98,4,FALSE)=0,"",VLOOKUP($C17,'Control Sample Data'!$C$3:$M$98,4,FALSE)))</f>
        <v/>
      </c>
      <c r="S17" s="136" t="str">
        <f>IF(C17="","",IF(VLOOKUP($C17,'Control Sample Data'!$C$3:$M$98,5,FALSE)=0,"",VLOOKUP($C17,'Control Sample Data'!$C$3:$M$98,5,FALSE)))</f>
        <v/>
      </c>
      <c r="T17" s="136" t="str">
        <f>IF(C17="","",IF(VLOOKUP($C17,'Control Sample Data'!$C$3:$M$98,6,FALSE)=0,"",VLOOKUP($C17,'Control Sample Data'!$C$3:$M$98,6,FALSE)))</f>
        <v/>
      </c>
      <c r="U17" s="136" t="str">
        <f>IF(C17="","",IF(VLOOKUP($C17,'Control Sample Data'!$C$3:$M$98,7,FALSE)=0,"",VLOOKUP($C17,'Control Sample Data'!$C$3:$M$98,7,FALSE)))</f>
        <v/>
      </c>
      <c r="V17" s="136" t="str">
        <f>IF(C17="","",IF(VLOOKUP($C17,'Control Sample Data'!$C$3:$M$98,8,FALSE)=0,"",VLOOKUP($C17,'Control Sample Data'!$C$3:$M$98,8,FALSE)))</f>
        <v/>
      </c>
      <c r="W17" s="136" t="str">
        <f>IF(C17="","",IF(VLOOKUP($C17,'Control Sample Data'!$C$3:$M$98,9,FALSE)=0,"",VLOOKUP($C17,'Control Sample Data'!$C$3:$M$98,9,FALSE)))</f>
        <v/>
      </c>
      <c r="X17" s="136" t="str">
        <f>IF(C17="","",IF(VLOOKUP($C17,'Control Sample Data'!$C$3:$M$98,10,FALSE)=0,"",VLOOKUP($C17,'Control Sample Data'!$C$3:$M$98,10,FALSE)))</f>
        <v/>
      </c>
      <c r="Y17" s="136" t="str">
        <f>IF(C17="","",IF(VLOOKUP($C17,'Control Sample Data'!$C$3:$M$98,11,FALSE)=0,"",VLOOKUP($C17,'Control Sample Data'!$C$3:$M$98,11,FALSE)))</f>
        <v/>
      </c>
    </row>
    <row r="18" spans="1:25" ht="15" customHeight="1">
      <c r="A18" s="133"/>
      <c r="B18" s="134" t="str">
        <f>IF(C18="","",VLOOKUP(C18,'Gene Table'!B$3:D$98,2,FALSE))</f>
        <v/>
      </c>
      <c r="C18" s="135"/>
      <c r="D18" s="136" t="str">
        <f>IF(C18="","",IF(VLOOKUP($C18,'Test Sample Data'!$C$3:$M$98,2,FALSE)=0,"",VLOOKUP($C18,'Test Sample Data'!$C$3:$M$98,2,FALSE)))</f>
        <v/>
      </c>
      <c r="E18" s="136" t="str">
        <f>IF(C18="","",IF(VLOOKUP($C18,'Test Sample Data'!$C$3:$M$98,3,FALSE)=0,"",VLOOKUP($C18,'Test Sample Data'!$C$3:$M$98,3,FALSE)))</f>
        <v/>
      </c>
      <c r="F18" s="136" t="str">
        <f>IF(C18="","",IF(VLOOKUP($C18,'Test Sample Data'!$C$3:$M$98,4,FALSE)=0,"",VLOOKUP($C18,'Test Sample Data'!$C$3:$M$98,4,FALSE)))</f>
        <v/>
      </c>
      <c r="G18" s="136" t="str">
        <f>IF(C18="","",IF(VLOOKUP($C18,'Test Sample Data'!$C$3:$M$98,5,FALSE)=0,"",VLOOKUP($C18,'Test Sample Data'!$C$3:$M$98,5,FALSE)))</f>
        <v/>
      </c>
      <c r="H18" s="136" t="str">
        <f>IF(C18="","",IF(VLOOKUP($C18,'Test Sample Data'!$C$3:$M$98,6,FALSE)=0,"",VLOOKUP($C18,'Test Sample Data'!$C$3:$M$98,6,FALSE)))</f>
        <v/>
      </c>
      <c r="I18" s="136" t="str">
        <f>IF(C18="","",IF(VLOOKUP($C18,'Test Sample Data'!$C$3:$M$98,7,FALSE)=0,"",VLOOKUP($C18,'Test Sample Data'!$C$3:$M$98,7,FALSE)))</f>
        <v/>
      </c>
      <c r="J18" s="136" t="str">
        <f>IF(C18="","",IF(VLOOKUP($C18,'Test Sample Data'!$C$3:$M$98,8,FALSE)=0,"",VLOOKUP($C18,'Test Sample Data'!$C$3:$M$98,8,FALSE)))</f>
        <v/>
      </c>
      <c r="K18" s="136" t="str">
        <f>IF(C18="","",IF(VLOOKUP($C18,'Test Sample Data'!$C$3:$M$98,9,FALSE)=0,"",VLOOKUP($C18,'Test Sample Data'!$C$3:$M$98,9,FALSE)))</f>
        <v/>
      </c>
      <c r="L18" s="136" t="str">
        <f>IF(C18="","",IF(VLOOKUP($C18,'Test Sample Data'!$C$3:$M$98,10,FALSE)=0,"",VLOOKUP($C18,'Test Sample Data'!$C$3:$M$98,10,FALSE)))</f>
        <v/>
      </c>
      <c r="M18" s="136" t="str">
        <f>IF(C18="","",IF(VLOOKUP($C18,'Test Sample Data'!$C$3:$M$98,11,FALSE)=0,"",VLOOKUP($C18,'Test Sample Data'!$C$3:$M$98,11,FALSE)))</f>
        <v/>
      </c>
      <c r="N18" s="145" t="str">
        <f t="shared" si="0"/>
        <v/>
      </c>
      <c r="O18" s="30" t="str">
        <f>IF('Choose Housekeeping Genes'!C18=0,"",'Choose Housekeeping Genes'!C18)</f>
        <v/>
      </c>
      <c r="P18" s="136" t="str">
        <f>IF(C18="","",IF(VLOOKUP($C18,'Control Sample Data'!$C$3:$M$98,2,FALSE)=0,"",VLOOKUP($C18,'Control Sample Data'!$C$3:$M$98,2,FALSE)))</f>
        <v/>
      </c>
      <c r="Q18" s="136" t="str">
        <f>IF(C18="","",IF(VLOOKUP($C18,'Control Sample Data'!$C$3:$M$98,3,FALSE)=0,"",VLOOKUP($C18,'Control Sample Data'!$C$3:$M$98,3,FALSE)))</f>
        <v/>
      </c>
      <c r="R18" s="136" t="str">
        <f>IF(C18="","",IF(VLOOKUP($C18,'Control Sample Data'!$C$3:$M$98,4,FALSE)=0,"",VLOOKUP($C18,'Control Sample Data'!$C$3:$M$98,4,FALSE)))</f>
        <v/>
      </c>
      <c r="S18" s="136" t="str">
        <f>IF(C18="","",IF(VLOOKUP($C18,'Control Sample Data'!$C$3:$M$98,5,FALSE)=0,"",VLOOKUP($C18,'Control Sample Data'!$C$3:$M$98,5,FALSE)))</f>
        <v/>
      </c>
      <c r="T18" s="136" t="str">
        <f>IF(C18="","",IF(VLOOKUP($C18,'Control Sample Data'!$C$3:$M$98,6,FALSE)=0,"",VLOOKUP($C18,'Control Sample Data'!$C$3:$M$98,6,FALSE)))</f>
        <v/>
      </c>
      <c r="U18" s="136" t="str">
        <f>IF(C18="","",IF(VLOOKUP($C18,'Control Sample Data'!$C$3:$M$98,7,FALSE)=0,"",VLOOKUP($C18,'Control Sample Data'!$C$3:$M$98,7,FALSE)))</f>
        <v/>
      </c>
      <c r="V18" s="136" t="str">
        <f>IF(C18="","",IF(VLOOKUP($C18,'Control Sample Data'!$C$3:$M$98,8,FALSE)=0,"",VLOOKUP($C18,'Control Sample Data'!$C$3:$M$98,8,FALSE)))</f>
        <v/>
      </c>
      <c r="W18" s="136" t="str">
        <f>IF(C18="","",IF(VLOOKUP($C18,'Control Sample Data'!$C$3:$M$98,9,FALSE)=0,"",VLOOKUP($C18,'Control Sample Data'!$C$3:$M$98,9,FALSE)))</f>
        <v/>
      </c>
      <c r="X18" s="136" t="str">
        <f>IF(C18="","",IF(VLOOKUP($C18,'Control Sample Data'!$C$3:$M$98,10,FALSE)=0,"",VLOOKUP($C18,'Control Sample Data'!$C$3:$M$98,10,FALSE)))</f>
        <v/>
      </c>
      <c r="Y18" s="136" t="str">
        <f>IF(C18="","",IF(VLOOKUP($C18,'Control Sample Data'!$C$3:$M$98,11,FALSE)=0,"",VLOOKUP($C18,'Control Sample Data'!$C$3:$M$98,11,FALSE)))</f>
        <v/>
      </c>
    </row>
    <row r="19" spans="1:25" ht="15" customHeight="1">
      <c r="A19" s="133"/>
      <c r="B19" s="134" t="str">
        <f>IF(C19="","",VLOOKUP(C19,'Gene Table'!B$3:D$98,2,FALSE))</f>
        <v/>
      </c>
      <c r="C19" s="135"/>
      <c r="D19" s="136" t="str">
        <f>IF(C19="","",IF(VLOOKUP($C19,'Test Sample Data'!$C$3:$M$98,2,FALSE)=0,"",VLOOKUP($C19,'Test Sample Data'!$C$3:$M$98,2,FALSE)))</f>
        <v/>
      </c>
      <c r="E19" s="136" t="str">
        <f>IF(C19="","",IF(VLOOKUP($C19,'Test Sample Data'!$C$3:$M$98,3,FALSE)=0,"",VLOOKUP($C19,'Test Sample Data'!$C$3:$M$98,3,FALSE)))</f>
        <v/>
      </c>
      <c r="F19" s="136" t="str">
        <f>IF(C19="","",IF(VLOOKUP($C19,'Test Sample Data'!$C$3:$M$98,4,FALSE)=0,"",VLOOKUP($C19,'Test Sample Data'!$C$3:$M$98,4,FALSE)))</f>
        <v/>
      </c>
      <c r="G19" s="136" t="str">
        <f>IF(C19="","",IF(VLOOKUP($C19,'Test Sample Data'!$C$3:$M$98,5,FALSE)=0,"",VLOOKUP($C19,'Test Sample Data'!$C$3:$M$98,5,FALSE)))</f>
        <v/>
      </c>
      <c r="H19" s="136" t="str">
        <f>IF(C19="","",IF(VLOOKUP($C19,'Test Sample Data'!$C$3:$M$98,6,FALSE)=0,"",VLOOKUP($C19,'Test Sample Data'!$C$3:$M$98,6,FALSE)))</f>
        <v/>
      </c>
      <c r="I19" s="136" t="str">
        <f>IF(C19="","",IF(VLOOKUP($C19,'Test Sample Data'!$C$3:$M$98,7,FALSE)=0,"",VLOOKUP($C19,'Test Sample Data'!$C$3:$M$98,7,FALSE)))</f>
        <v/>
      </c>
      <c r="J19" s="136" t="str">
        <f>IF(C19="","",IF(VLOOKUP($C19,'Test Sample Data'!$C$3:$M$98,8,FALSE)=0,"",VLOOKUP($C19,'Test Sample Data'!$C$3:$M$98,8,FALSE)))</f>
        <v/>
      </c>
      <c r="K19" s="136" t="str">
        <f>IF(C19="","",IF(VLOOKUP($C19,'Test Sample Data'!$C$3:$M$98,9,FALSE)=0,"",VLOOKUP($C19,'Test Sample Data'!$C$3:$M$98,9,FALSE)))</f>
        <v/>
      </c>
      <c r="L19" s="136" t="str">
        <f>IF(C19="","",IF(VLOOKUP($C19,'Test Sample Data'!$C$3:$M$98,10,FALSE)=0,"",VLOOKUP($C19,'Test Sample Data'!$C$3:$M$98,10,FALSE)))</f>
        <v/>
      </c>
      <c r="M19" s="136" t="str">
        <f>IF(C19="","",IF(VLOOKUP($C19,'Test Sample Data'!$C$3:$M$98,11,FALSE)=0,"",VLOOKUP($C19,'Test Sample Data'!$C$3:$M$98,11,FALSE)))</f>
        <v/>
      </c>
      <c r="N19" s="145" t="str">
        <f t="shared" si="0"/>
        <v/>
      </c>
      <c r="O19" s="30" t="str">
        <f>IF('Choose Housekeeping Genes'!C19=0,"",'Choose Housekeeping Genes'!C19)</f>
        <v/>
      </c>
      <c r="P19" s="136" t="str">
        <f>IF(C19="","",IF(VLOOKUP($C19,'Control Sample Data'!$C$3:$M$98,2,FALSE)=0,"",VLOOKUP($C19,'Control Sample Data'!$C$3:$M$98,2,FALSE)))</f>
        <v/>
      </c>
      <c r="Q19" s="136" t="str">
        <f>IF(C19="","",IF(VLOOKUP($C19,'Control Sample Data'!$C$3:$M$98,3,FALSE)=0,"",VLOOKUP($C19,'Control Sample Data'!$C$3:$M$98,3,FALSE)))</f>
        <v/>
      </c>
      <c r="R19" s="136" t="str">
        <f>IF(C19="","",IF(VLOOKUP($C19,'Control Sample Data'!$C$3:$M$98,4,FALSE)=0,"",VLOOKUP($C19,'Control Sample Data'!$C$3:$M$98,4,FALSE)))</f>
        <v/>
      </c>
      <c r="S19" s="136" t="str">
        <f>IF(C19="","",IF(VLOOKUP($C19,'Control Sample Data'!$C$3:$M$98,5,FALSE)=0,"",VLOOKUP($C19,'Control Sample Data'!$C$3:$M$98,5,FALSE)))</f>
        <v/>
      </c>
      <c r="T19" s="136" t="str">
        <f>IF(C19="","",IF(VLOOKUP($C19,'Control Sample Data'!$C$3:$M$98,6,FALSE)=0,"",VLOOKUP($C19,'Control Sample Data'!$C$3:$M$98,6,FALSE)))</f>
        <v/>
      </c>
      <c r="U19" s="136" t="str">
        <f>IF(C19="","",IF(VLOOKUP($C19,'Control Sample Data'!$C$3:$M$98,7,FALSE)=0,"",VLOOKUP($C19,'Control Sample Data'!$C$3:$M$98,7,FALSE)))</f>
        <v/>
      </c>
      <c r="V19" s="136" t="str">
        <f>IF(C19="","",IF(VLOOKUP($C19,'Control Sample Data'!$C$3:$M$98,8,FALSE)=0,"",VLOOKUP($C19,'Control Sample Data'!$C$3:$M$98,8,FALSE)))</f>
        <v/>
      </c>
      <c r="W19" s="136" t="str">
        <f>IF(C19="","",IF(VLOOKUP($C19,'Control Sample Data'!$C$3:$M$98,9,FALSE)=0,"",VLOOKUP($C19,'Control Sample Data'!$C$3:$M$98,9,FALSE)))</f>
        <v/>
      </c>
      <c r="X19" s="136" t="str">
        <f>IF(C19="","",IF(VLOOKUP($C19,'Control Sample Data'!$C$3:$M$98,10,FALSE)=0,"",VLOOKUP($C19,'Control Sample Data'!$C$3:$M$98,10,FALSE)))</f>
        <v/>
      </c>
      <c r="Y19" s="136" t="str">
        <f>IF(C19="","",IF(VLOOKUP($C19,'Control Sample Data'!$C$3:$M$98,11,FALSE)=0,"",VLOOKUP($C19,'Control Sample Data'!$C$3:$M$98,11,FALSE)))</f>
        <v/>
      </c>
    </row>
    <row r="20" spans="1:25" ht="15" customHeight="1">
      <c r="A20" s="133"/>
      <c r="B20" s="134" t="str">
        <f>IF(C20="","",VLOOKUP(C20,'Gene Table'!B$3:D$98,2,FALSE))</f>
        <v/>
      </c>
      <c r="C20" s="135"/>
      <c r="D20" s="136" t="str">
        <f>IF(C20="","",IF(VLOOKUP($C20,'Test Sample Data'!$C$3:$M$98,2,FALSE)=0,"",VLOOKUP($C20,'Test Sample Data'!$C$3:$M$98,2,FALSE)))</f>
        <v/>
      </c>
      <c r="E20" s="136" t="str">
        <f>IF(C20="","",IF(VLOOKUP($C20,'Test Sample Data'!$C$3:$M$98,3,FALSE)=0,"",VLOOKUP($C20,'Test Sample Data'!$C$3:$M$98,3,FALSE)))</f>
        <v/>
      </c>
      <c r="F20" s="136" t="str">
        <f>IF(C20="","",IF(VLOOKUP($C20,'Test Sample Data'!$C$3:$M$98,4,FALSE)=0,"",VLOOKUP($C20,'Test Sample Data'!$C$3:$M$98,4,FALSE)))</f>
        <v/>
      </c>
      <c r="G20" s="136" t="str">
        <f>IF(C20="","",IF(VLOOKUP($C20,'Test Sample Data'!$C$3:$M$98,5,FALSE)=0,"",VLOOKUP($C20,'Test Sample Data'!$C$3:$M$98,5,FALSE)))</f>
        <v/>
      </c>
      <c r="H20" s="136" t="str">
        <f>IF(C20="","",IF(VLOOKUP($C20,'Test Sample Data'!$C$3:$M$98,6,FALSE)=0,"",VLOOKUP($C20,'Test Sample Data'!$C$3:$M$98,6,FALSE)))</f>
        <v/>
      </c>
      <c r="I20" s="136" t="str">
        <f>IF(C20="","",IF(VLOOKUP($C20,'Test Sample Data'!$C$3:$M$98,7,FALSE)=0,"",VLOOKUP($C20,'Test Sample Data'!$C$3:$M$98,7,FALSE)))</f>
        <v/>
      </c>
      <c r="J20" s="136" t="str">
        <f>IF(C20="","",IF(VLOOKUP($C20,'Test Sample Data'!$C$3:$M$98,8,FALSE)=0,"",VLOOKUP($C20,'Test Sample Data'!$C$3:$M$98,8,FALSE)))</f>
        <v/>
      </c>
      <c r="K20" s="136" t="str">
        <f>IF(C20="","",IF(VLOOKUP($C20,'Test Sample Data'!$C$3:$M$98,9,FALSE)=0,"",VLOOKUP($C20,'Test Sample Data'!$C$3:$M$98,9,FALSE)))</f>
        <v/>
      </c>
      <c r="L20" s="136" t="str">
        <f>IF(C20="","",IF(VLOOKUP($C20,'Test Sample Data'!$C$3:$M$98,10,FALSE)=0,"",VLOOKUP($C20,'Test Sample Data'!$C$3:$M$98,10,FALSE)))</f>
        <v/>
      </c>
      <c r="M20" s="136" t="str">
        <f>IF(C20="","",IF(VLOOKUP($C20,'Test Sample Data'!$C$3:$M$98,11,FALSE)=0,"",VLOOKUP($C20,'Test Sample Data'!$C$3:$M$98,11,FALSE)))</f>
        <v/>
      </c>
      <c r="N20" s="145" t="str">
        <f t="shared" si="0"/>
        <v/>
      </c>
      <c r="O20" s="30" t="str">
        <f>IF('Choose Housekeeping Genes'!C20=0,"",'Choose Housekeeping Genes'!C20)</f>
        <v/>
      </c>
      <c r="P20" s="136" t="str">
        <f>IF(C20="","",IF(VLOOKUP($C20,'Control Sample Data'!$C$3:$M$98,2,FALSE)=0,"",VLOOKUP($C20,'Control Sample Data'!$C$3:$M$98,2,FALSE)))</f>
        <v/>
      </c>
      <c r="Q20" s="136" t="str">
        <f>IF(C20="","",IF(VLOOKUP($C20,'Control Sample Data'!$C$3:$M$98,3,FALSE)=0,"",VLOOKUP($C20,'Control Sample Data'!$C$3:$M$98,3,FALSE)))</f>
        <v/>
      </c>
      <c r="R20" s="136" t="str">
        <f>IF(C20="","",IF(VLOOKUP($C20,'Control Sample Data'!$C$3:$M$98,4,FALSE)=0,"",VLOOKUP($C20,'Control Sample Data'!$C$3:$M$98,4,FALSE)))</f>
        <v/>
      </c>
      <c r="S20" s="136" t="str">
        <f>IF(C20="","",IF(VLOOKUP($C20,'Control Sample Data'!$C$3:$M$98,5,FALSE)=0,"",VLOOKUP($C20,'Control Sample Data'!$C$3:$M$98,5,FALSE)))</f>
        <v/>
      </c>
      <c r="T20" s="136" t="str">
        <f>IF(C20="","",IF(VLOOKUP($C20,'Control Sample Data'!$C$3:$M$98,6,FALSE)=0,"",VLOOKUP($C20,'Control Sample Data'!$C$3:$M$98,6,FALSE)))</f>
        <v/>
      </c>
      <c r="U20" s="136" t="str">
        <f>IF(C20="","",IF(VLOOKUP($C20,'Control Sample Data'!$C$3:$M$98,7,FALSE)=0,"",VLOOKUP($C20,'Control Sample Data'!$C$3:$M$98,7,FALSE)))</f>
        <v/>
      </c>
      <c r="V20" s="136" t="str">
        <f>IF(C20="","",IF(VLOOKUP($C20,'Control Sample Data'!$C$3:$M$98,8,FALSE)=0,"",VLOOKUP($C20,'Control Sample Data'!$C$3:$M$98,8,FALSE)))</f>
        <v/>
      </c>
      <c r="W20" s="136" t="str">
        <f>IF(C20="","",IF(VLOOKUP($C20,'Control Sample Data'!$C$3:$M$98,9,FALSE)=0,"",VLOOKUP($C20,'Control Sample Data'!$C$3:$M$98,9,FALSE)))</f>
        <v/>
      </c>
      <c r="X20" s="136" t="str">
        <f>IF(C20="","",IF(VLOOKUP($C20,'Control Sample Data'!$C$3:$M$98,10,FALSE)=0,"",VLOOKUP($C20,'Control Sample Data'!$C$3:$M$98,10,FALSE)))</f>
        <v/>
      </c>
      <c r="Y20" s="136" t="str">
        <f>IF(C20="","",IF(VLOOKUP($C20,'Control Sample Data'!$C$3:$M$98,11,FALSE)=0,"",VLOOKUP($C20,'Control Sample Data'!$C$3:$M$98,11,FALSE)))</f>
        <v/>
      </c>
    </row>
    <row r="21" spans="1:25" ht="15" customHeight="1">
      <c r="A21" s="133"/>
      <c r="B21" s="134" t="str">
        <f>IF(C21="","",VLOOKUP(C21,'Gene Table'!B$3:D$98,2,FALSE))</f>
        <v/>
      </c>
      <c r="C21" s="135"/>
      <c r="D21" s="136" t="str">
        <f>IF(C21="","",IF(VLOOKUP($C21,'Test Sample Data'!$C$3:$M$98,2,FALSE)=0,"",VLOOKUP($C21,'Test Sample Data'!$C$3:$M$98,2,FALSE)))</f>
        <v/>
      </c>
      <c r="E21" s="136" t="str">
        <f>IF(C21="","",IF(VLOOKUP($C21,'Test Sample Data'!$C$3:$M$98,3,FALSE)=0,"",VLOOKUP($C21,'Test Sample Data'!$C$3:$M$98,3,FALSE)))</f>
        <v/>
      </c>
      <c r="F21" s="136" t="str">
        <f>IF(C21="","",IF(VLOOKUP($C21,'Test Sample Data'!$C$3:$M$98,4,FALSE)=0,"",VLOOKUP($C21,'Test Sample Data'!$C$3:$M$98,4,FALSE)))</f>
        <v/>
      </c>
      <c r="G21" s="136" t="str">
        <f>IF(C21="","",IF(VLOOKUP($C21,'Test Sample Data'!$C$3:$M$98,5,FALSE)=0,"",VLOOKUP($C21,'Test Sample Data'!$C$3:$M$98,5,FALSE)))</f>
        <v/>
      </c>
      <c r="H21" s="136" t="str">
        <f>IF(C21="","",IF(VLOOKUP($C21,'Test Sample Data'!$C$3:$M$98,6,FALSE)=0,"",VLOOKUP($C21,'Test Sample Data'!$C$3:$M$98,6,FALSE)))</f>
        <v/>
      </c>
      <c r="I21" s="136" t="str">
        <f>IF(C21="","",IF(VLOOKUP($C21,'Test Sample Data'!$C$3:$M$98,7,FALSE)=0,"",VLOOKUP($C21,'Test Sample Data'!$C$3:$M$98,7,FALSE)))</f>
        <v/>
      </c>
      <c r="J21" s="136" t="str">
        <f>IF(C21="","",IF(VLOOKUP($C21,'Test Sample Data'!$C$3:$M$98,8,FALSE)=0,"",VLOOKUP($C21,'Test Sample Data'!$C$3:$M$98,8,FALSE)))</f>
        <v/>
      </c>
      <c r="K21" s="136" t="str">
        <f>IF(C21="","",IF(VLOOKUP($C21,'Test Sample Data'!$C$3:$M$98,9,FALSE)=0,"",VLOOKUP($C21,'Test Sample Data'!$C$3:$M$98,9,FALSE)))</f>
        <v/>
      </c>
      <c r="L21" s="136" t="str">
        <f>IF(C21="","",IF(VLOOKUP($C21,'Test Sample Data'!$C$3:$M$98,10,FALSE)=0,"",VLOOKUP($C21,'Test Sample Data'!$C$3:$M$98,10,FALSE)))</f>
        <v/>
      </c>
      <c r="M21" s="136" t="str">
        <f>IF(C21="","",IF(VLOOKUP($C21,'Test Sample Data'!$C$3:$M$98,11,FALSE)=0,"",VLOOKUP($C21,'Test Sample Data'!$C$3:$M$98,11,FALSE)))</f>
        <v/>
      </c>
      <c r="N21" s="145" t="str">
        <f t="shared" si="0"/>
        <v/>
      </c>
      <c r="O21" s="30" t="str">
        <f>IF('Choose Housekeeping Genes'!C21=0,"",'Choose Housekeeping Genes'!C21)</f>
        <v/>
      </c>
      <c r="P21" s="136" t="str">
        <f>IF(C21="","",IF(VLOOKUP($C21,'Control Sample Data'!$C$3:$M$98,2,FALSE)=0,"",VLOOKUP($C21,'Control Sample Data'!$C$3:$M$98,2,FALSE)))</f>
        <v/>
      </c>
      <c r="Q21" s="136" t="str">
        <f>IF(C21="","",IF(VLOOKUP($C21,'Control Sample Data'!$C$3:$M$98,3,FALSE)=0,"",VLOOKUP($C21,'Control Sample Data'!$C$3:$M$98,3,FALSE)))</f>
        <v/>
      </c>
      <c r="R21" s="136" t="str">
        <f>IF(C21="","",IF(VLOOKUP($C21,'Control Sample Data'!$C$3:$M$98,4,FALSE)=0,"",VLOOKUP($C21,'Control Sample Data'!$C$3:$M$98,4,FALSE)))</f>
        <v/>
      </c>
      <c r="S21" s="136" t="str">
        <f>IF(C21="","",IF(VLOOKUP($C21,'Control Sample Data'!$C$3:$M$98,5,FALSE)=0,"",VLOOKUP($C21,'Control Sample Data'!$C$3:$M$98,5,FALSE)))</f>
        <v/>
      </c>
      <c r="T21" s="136" t="str">
        <f>IF(C21="","",IF(VLOOKUP($C21,'Control Sample Data'!$C$3:$M$98,6,FALSE)=0,"",VLOOKUP($C21,'Control Sample Data'!$C$3:$M$98,6,FALSE)))</f>
        <v/>
      </c>
      <c r="U21" s="136" t="str">
        <f>IF(C21="","",IF(VLOOKUP($C21,'Control Sample Data'!$C$3:$M$98,7,FALSE)=0,"",VLOOKUP($C21,'Control Sample Data'!$C$3:$M$98,7,FALSE)))</f>
        <v/>
      </c>
      <c r="V21" s="136" t="str">
        <f>IF(C21="","",IF(VLOOKUP($C21,'Control Sample Data'!$C$3:$M$98,8,FALSE)=0,"",VLOOKUP($C21,'Control Sample Data'!$C$3:$M$98,8,FALSE)))</f>
        <v/>
      </c>
      <c r="W21" s="136" t="str">
        <f>IF(C21="","",IF(VLOOKUP($C21,'Control Sample Data'!$C$3:$M$98,9,FALSE)=0,"",VLOOKUP($C21,'Control Sample Data'!$C$3:$M$98,9,FALSE)))</f>
        <v/>
      </c>
      <c r="X21" s="136" t="str">
        <f>IF(C21="","",IF(VLOOKUP($C21,'Control Sample Data'!$C$3:$M$98,10,FALSE)=0,"",VLOOKUP($C21,'Control Sample Data'!$C$3:$M$98,10,FALSE)))</f>
        <v/>
      </c>
      <c r="Y21" s="136" t="str">
        <f>IF(C21="","",IF(VLOOKUP($C21,'Control Sample Data'!$C$3:$M$98,11,FALSE)=0,"",VLOOKUP($C21,'Control Sample Data'!$C$3:$M$98,11,FALSE)))</f>
        <v/>
      </c>
    </row>
    <row r="22" spans="1:25" ht="15" customHeight="1">
      <c r="A22" s="133"/>
      <c r="B22" s="134" t="str">
        <f>IF(C22="","",VLOOKUP(C22,'Gene Table'!B$3:D$98,2,FALSE))</f>
        <v/>
      </c>
      <c r="C22" s="135"/>
      <c r="D22" s="136" t="str">
        <f>IF(C22="","",IF(VLOOKUP($C22,'Test Sample Data'!$C$3:$M$98,2,FALSE)=0,"",VLOOKUP($C22,'Test Sample Data'!$C$3:$M$98,2,FALSE)))</f>
        <v/>
      </c>
      <c r="E22" s="136" t="str">
        <f>IF(C22="","",IF(VLOOKUP($C22,'Test Sample Data'!$C$3:$M$98,3,FALSE)=0,"",VLOOKUP($C22,'Test Sample Data'!$C$3:$M$98,3,FALSE)))</f>
        <v/>
      </c>
      <c r="F22" s="136" t="str">
        <f>IF(C22="","",IF(VLOOKUP($C22,'Test Sample Data'!$C$3:$M$98,4,FALSE)=0,"",VLOOKUP($C22,'Test Sample Data'!$C$3:$M$98,4,FALSE)))</f>
        <v/>
      </c>
      <c r="G22" s="136" t="str">
        <f>IF(C22="","",IF(VLOOKUP($C22,'Test Sample Data'!$C$3:$M$98,5,FALSE)=0,"",VLOOKUP($C22,'Test Sample Data'!$C$3:$M$98,5,FALSE)))</f>
        <v/>
      </c>
      <c r="H22" s="136" t="str">
        <f>IF(C22="","",IF(VLOOKUP($C22,'Test Sample Data'!$C$3:$M$98,6,FALSE)=0,"",VLOOKUP($C22,'Test Sample Data'!$C$3:$M$98,6,FALSE)))</f>
        <v/>
      </c>
      <c r="I22" s="136" t="str">
        <f>IF(C22="","",IF(VLOOKUP($C22,'Test Sample Data'!$C$3:$M$98,7,FALSE)=0,"",VLOOKUP($C22,'Test Sample Data'!$C$3:$M$98,7,FALSE)))</f>
        <v/>
      </c>
      <c r="J22" s="136" t="str">
        <f>IF(C22="","",IF(VLOOKUP($C22,'Test Sample Data'!$C$3:$M$98,8,FALSE)=0,"",VLOOKUP($C22,'Test Sample Data'!$C$3:$M$98,8,FALSE)))</f>
        <v/>
      </c>
      <c r="K22" s="136" t="str">
        <f>IF(C22="","",IF(VLOOKUP($C22,'Test Sample Data'!$C$3:$M$98,9,FALSE)=0,"",VLOOKUP($C22,'Test Sample Data'!$C$3:$M$98,9,FALSE)))</f>
        <v/>
      </c>
      <c r="L22" s="136" t="str">
        <f>IF(C22="","",IF(VLOOKUP($C22,'Test Sample Data'!$C$3:$M$98,10,FALSE)=0,"",VLOOKUP($C22,'Test Sample Data'!$C$3:$M$98,10,FALSE)))</f>
        <v/>
      </c>
      <c r="M22" s="136" t="str">
        <f>IF(C22="","",IF(VLOOKUP($C22,'Test Sample Data'!$C$3:$M$98,11,FALSE)=0,"",VLOOKUP($C22,'Test Sample Data'!$C$3:$M$98,11,FALSE)))</f>
        <v/>
      </c>
      <c r="N22" s="145" t="str">
        <f t="shared" si="0"/>
        <v/>
      </c>
      <c r="O22" s="30" t="str">
        <f>IF('Choose Housekeeping Genes'!C22=0,"",'Choose Housekeeping Genes'!C22)</f>
        <v/>
      </c>
      <c r="P22" s="136" t="str">
        <f>IF(C22="","",IF(VLOOKUP($C22,'Control Sample Data'!$C$3:$M$98,2,FALSE)=0,"",VLOOKUP($C22,'Control Sample Data'!$C$3:$M$98,2,FALSE)))</f>
        <v/>
      </c>
      <c r="Q22" s="136" t="str">
        <f>IF(C22="","",IF(VLOOKUP($C22,'Control Sample Data'!$C$3:$M$98,3,FALSE)=0,"",VLOOKUP($C22,'Control Sample Data'!$C$3:$M$98,3,FALSE)))</f>
        <v/>
      </c>
      <c r="R22" s="136" t="str">
        <f>IF(C22="","",IF(VLOOKUP($C22,'Control Sample Data'!$C$3:$M$98,4,FALSE)=0,"",VLOOKUP($C22,'Control Sample Data'!$C$3:$M$98,4,FALSE)))</f>
        <v/>
      </c>
      <c r="S22" s="136" t="str">
        <f>IF(C22="","",IF(VLOOKUP($C22,'Control Sample Data'!$C$3:$M$98,5,FALSE)=0,"",VLOOKUP($C22,'Control Sample Data'!$C$3:$M$98,5,FALSE)))</f>
        <v/>
      </c>
      <c r="T22" s="136" t="str">
        <f>IF(C22="","",IF(VLOOKUP($C22,'Control Sample Data'!$C$3:$M$98,6,FALSE)=0,"",VLOOKUP($C22,'Control Sample Data'!$C$3:$M$98,6,FALSE)))</f>
        <v/>
      </c>
      <c r="U22" s="136" t="str">
        <f>IF(C22="","",IF(VLOOKUP($C22,'Control Sample Data'!$C$3:$M$98,7,FALSE)=0,"",VLOOKUP($C22,'Control Sample Data'!$C$3:$M$98,7,FALSE)))</f>
        <v/>
      </c>
      <c r="V22" s="136" t="str">
        <f>IF(C22="","",IF(VLOOKUP($C22,'Control Sample Data'!$C$3:$M$98,8,FALSE)=0,"",VLOOKUP($C22,'Control Sample Data'!$C$3:$M$98,8,FALSE)))</f>
        <v/>
      </c>
      <c r="W22" s="136" t="str">
        <f>IF(C22="","",IF(VLOOKUP($C22,'Control Sample Data'!$C$3:$M$98,9,FALSE)=0,"",VLOOKUP($C22,'Control Sample Data'!$C$3:$M$98,9,FALSE)))</f>
        <v/>
      </c>
      <c r="X22" s="136" t="str">
        <f>IF(C22="","",IF(VLOOKUP($C22,'Control Sample Data'!$C$3:$M$98,10,FALSE)=0,"",VLOOKUP($C22,'Control Sample Data'!$C$3:$M$98,10,FALSE)))</f>
        <v/>
      </c>
      <c r="Y22" s="136" t="str">
        <f>IF(C22="","",IF(VLOOKUP($C22,'Control Sample Data'!$C$3:$M$98,11,FALSE)=0,"",VLOOKUP($C22,'Control Sample Data'!$C$3:$M$98,11,FALSE)))</f>
        <v/>
      </c>
    </row>
    <row r="23" spans="1:25" ht="15" customHeight="1">
      <c r="A23" s="133"/>
      <c r="B23" s="137" t="s">
        <v>653</v>
      </c>
      <c r="C23" s="138"/>
      <c r="D23" s="139" t="str">
        <f>IF(ISERROR(AVERAGE(D3:D22)),"",AVERAGE(D3:D22))</f>
        <v/>
      </c>
      <c r="E23" s="139" t="str">
        <f aca="true" t="shared" si="1" ref="E23:M23">IF(ISERROR(AVERAGE(E3:E22)),"",AVERAGE(E3:E22))</f>
        <v/>
      </c>
      <c r="F23" s="139" t="str">
        <f t="shared" si="1"/>
        <v/>
      </c>
      <c r="G23" s="139" t="str">
        <f t="shared" si="1"/>
        <v/>
      </c>
      <c r="H23" s="139" t="str">
        <f t="shared" si="1"/>
        <v/>
      </c>
      <c r="I23" s="139" t="str">
        <f t="shared" si="1"/>
        <v/>
      </c>
      <c r="J23" s="139" t="str">
        <f t="shared" si="1"/>
        <v/>
      </c>
      <c r="K23" s="139" t="str">
        <f t="shared" si="1"/>
        <v/>
      </c>
      <c r="L23" s="139" t="str">
        <f t="shared" si="1"/>
        <v/>
      </c>
      <c r="M23" s="146" t="str">
        <f t="shared" si="1"/>
        <v/>
      </c>
      <c r="N23" s="142" t="s">
        <v>653</v>
      </c>
      <c r="O23" s="138"/>
      <c r="P23" s="139" t="str">
        <f>IF(ISERROR(AVERAGE(P3:P22)),"",AVERAGE(P3:P22))</f>
        <v/>
      </c>
      <c r="Q23" s="139" t="str">
        <f aca="true" t="shared" si="2" ref="Q23:Y23">IF(ISERROR(AVERAGE(Q3:Q22)),"",AVERAGE(Q3:Q22))</f>
        <v/>
      </c>
      <c r="R23" s="139" t="str">
        <f t="shared" si="2"/>
        <v/>
      </c>
      <c r="S23" s="139" t="str">
        <f t="shared" si="2"/>
        <v/>
      </c>
      <c r="T23" s="139" t="str">
        <f t="shared" si="2"/>
        <v/>
      </c>
      <c r="U23" s="139" t="str">
        <f t="shared" si="2"/>
        <v/>
      </c>
      <c r="V23" s="139" t="str">
        <f t="shared" si="2"/>
        <v/>
      </c>
      <c r="W23" s="139" t="str">
        <f t="shared" si="2"/>
        <v/>
      </c>
      <c r="X23" s="139" t="str">
        <f t="shared" si="2"/>
        <v/>
      </c>
      <c r="Y23" s="146" t="str">
        <f t="shared" si="2"/>
        <v/>
      </c>
    </row>
    <row r="24" spans="1:25" ht="15" customHeight="1">
      <c r="A24" s="133" t="s">
        <v>378</v>
      </c>
      <c r="B24" s="119" t="str">
        <f>IF(C3="","",VLOOKUP(C3,'Gene Table'!B$99:D$194,2,FALSE))</f>
        <v>HQP006940</v>
      </c>
      <c r="C24" s="140" t="str">
        <f>IF('Choose Housekeeping Genes'!C3=0,"",'Choose Housekeeping Genes'!C3)</f>
        <v>H03</v>
      </c>
      <c r="D24" s="140" t="str">
        <f>IF($C3="","",IF(VLOOKUP($C3,'Test Sample Data'!$C$99:$M$194,2,FALSE)=0,"",VLOOKUP($C3,'Test Sample Data'!$C$99:$M$194,2,FALSE)))</f>
        <v/>
      </c>
      <c r="E24" s="140" t="str">
        <f>IF($C3="","",IF(VLOOKUP($C3,'Test Sample Data'!$C$99:$M$194,3,FALSE)=0,"",VLOOKUP($C3,'Test Sample Data'!$C$99:$M$194,3,FALSE)))</f>
        <v/>
      </c>
      <c r="F24" s="140" t="str">
        <f>IF($C3="","",IF(VLOOKUP($C3,'Test Sample Data'!$C$99:$M$194,4,FALSE)=0,"",VLOOKUP($C3,'Test Sample Data'!$C$99:$M$194,4,FALSE)))</f>
        <v/>
      </c>
      <c r="G24" s="140" t="str">
        <f>IF($C3="","",IF(VLOOKUP($C3,'Test Sample Data'!$C$99:$M$194,5,FALSE)=0,"",VLOOKUP($C3,'Test Sample Data'!$C$99:$M$194,5,FALSE)))</f>
        <v/>
      </c>
      <c r="H24" s="140" t="str">
        <f>IF($C3="","",IF(VLOOKUP($C3,'Test Sample Data'!$C$99:$M$194,6,FALSE)=0,"",VLOOKUP($C3,'Test Sample Data'!$C$99:$M$194,6,FALSE)))</f>
        <v/>
      </c>
      <c r="I24" s="140" t="str">
        <f>IF($C3="","",IF(VLOOKUP($C3,'Test Sample Data'!$C$99:$M$194,7,FALSE)=0,"",VLOOKUP($C3,'Test Sample Data'!$C$99:$M$194,7,FALSE)))</f>
        <v/>
      </c>
      <c r="J24" s="140" t="str">
        <f>IF($C3="","",IF(VLOOKUP($C3,'Test Sample Data'!$C$99:$M$194,8,FALSE)=0,"",VLOOKUP($C3,'Test Sample Data'!$C$99:$M$194,8,FALSE)))</f>
        <v/>
      </c>
      <c r="K24" s="140" t="str">
        <f>IF($C3="","",IF(VLOOKUP($C3,'Test Sample Data'!$C$99:$M$194,9,FALSE)=0,"",VLOOKUP($C3,'Test Sample Data'!$C$99:$M$194,9,FALSE)))</f>
        <v/>
      </c>
      <c r="L24" s="140" t="str">
        <f>IF($C3="","",IF(VLOOKUP($C3,'Test Sample Data'!$C$99:$M$194,10,FALSE)=0,"",VLOOKUP($C3,'Test Sample Data'!$C$99:$M$194,10,FALSE)))</f>
        <v/>
      </c>
      <c r="M24" s="140" t="str">
        <f>IF($C3="","",IF(VLOOKUP($C3,'Test Sample Data'!$C$99:$M$194,11,FALSE)=0,"",VLOOKUP($C3,'Test Sample Data'!$C$99:$M$194,11,FALSE)))</f>
        <v/>
      </c>
      <c r="N24" s="147" t="str">
        <f>IF(B24=0,"",B24)</f>
        <v>HQP006940</v>
      </c>
      <c r="O24" s="148" t="str">
        <f>IF('Choose Housekeeping Genes'!C24=0,"",'Choose Housekeeping Genes'!C24)</f>
        <v>H03</v>
      </c>
      <c r="P24" s="140" t="str">
        <f>IF(C24="","",IF(VLOOKUP($C24,'Control Sample Data'!$C$99:$M$194,2,FALSE)=0,"",VLOOKUP($C24,'Control Sample Data'!$C$99:$M$194,2,FALSE)))</f>
        <v/>
      </c>
      <c r="Q24" s="140" t="str">
        <f>IF(C24="","",IF(VLOOKUP($C24,'Control Sample Data'!$C$99:$M$194,3,FALSE)=0,"",VLOOKUP($C24,'Control Sample Data'!$C$99:$M$194,3,FALSE)))</f>
        <v/>
      </c>
      <c r="R24" s="140" t="str">
        <f>IF(C24="","",IF(VLOOKUP($C24,'Control Sample Data'!$C$99:$M$194,4,FALSE)=0,"",VLOOKUP($C24,'Control Sample Data'!$C$99:$M$194,4,FALSE)))</f>
        <v/>
      </c>
      <c r="S24" s="140" t="str">
        <f>IF(C24="","",IF(VLOOKUP($C24,'Control Sample Data'!$C$99:$M$194,5,FALSE)=0,"",VLOOKUP($C24,'Control Sample Data'!$C$99:$M$194,5,FALSE)))</f>
        <v/>
      </c>
      <c r="T24" s="140" t="str">
        <f>IF(C24="","",IF(VLOOKUP($C24,'Control Sample Data'!$C$99:$M$194,6,FALSE)=0,"",VLOOKUP($C24,'Control Sample Data'!$C$99:$M$194,6,FALSE)))</f>
        <v/>
      </c>
      <c r="U24" s="140" t="str">
        <f>IF(C24="","",IF(VLOOKUP($C24,'Control Sample Data'!$C$99:$M$194,7,FALSE)=0,"",VLOOKUP($C24,'Control Sample Data'!$C$99:$M$194,7,FALSE)))</f>
        <v/>
      </c>
      <c r="V24" s="140" t="str">
        <f>IF(C24="","",IF(VLOOKUP($C24,'Control Sample Data'!$C$99:$M$194,8,FALSE)=0,"",VLOOKUP($C24,'Control Sample Data'!$C$99:$M$194,8,FALSE)))</f>
        <v/>
      </c>
      <c r="W24" s="140" t="str">
        <f>IF(C24="","",IF(VLOOKUP($C24,'Control Sample Data'!$C$99:$M$194,9,FALSE)=0,"",VLOOKUP($C24,'Control Sample Data'!$C$99:$M$194,9,FALSE)))</f>
        <v/>
      </c>
      <c r="X24" s="140" t="str">
        <f>IF(C24="","",IF(VLOOKUP($C24,'Control Sample Data'!$C$99:$M$194,10,FALSE)=0,"",VLOOKUP($C24,'Control Sample Data'!$C$99:$M$194,10,FALSE)))</f>
        <v/>
      </c>
      <c r="Y24" s="140" t="str">
        <f>IF(C24="","",IF(VLOOKUP($C24,'Control Sample Data'!$C$99:$M$194,11,FALSE)=0,"",VLOOKUP($C24,'Control Sample Data'!$C$99:$M$194,11,FALSE)))</f>
        <v/>
      </c>
    </row>
    <row r="25" spans="1:25" ht="15" customHeight="1">
      <c r="A25" s="133"/>
      <c r="B25" s="119" t="str">
        <f>IF(C4="","",VLOOKUP(C4,'Gene Table'!B$99:D$194,2,FALSE))</f>
        <v>HQP016381</v>
      </c>
      <c r="C25" s="140" t="str">
        <f>IF('Choose Housekeeping Genes'!C4=0,"",'Choose Housekeeping Genes'!C4)</f>
        <v>H04</v>
      </c>
      <c r="D25" s="140" t="str">
        <f>IF($C4="","",IF(VLOOKUP($C4,'Test Sample Data'!$C$99:$M$194,2,FALSE)=0,"",VLOOKUP($C4,'Test Sample Data'!$C$99:$M$194,2,FALSE)))</f>
        <v/>
      </c>
      <c r="E25" s="140" t="str">
        <f>IF($C4="","",IF(VLOOKUP($C4,'Test Sample Data'!$C$99:$M$194,3,FALSE)=0,"",VLOOKUP($C4,'Test Sample Data'!$C$99:$M$194,3,FALSE)))</f>
        <v/>
      </c>
      <c r="F25" s="136" t="str">
        <f>IF($C4="","",IF(VLOOKUP($C4,'Test Sample Data'!$C$99:$M$194,4,FALSE)=0,"",VLOOKUP($C4,'Test Sample Data'!$C$99:$M$194,4,FALSE)))</f>
        <v/>
      </c>
      <c r="G25" s="136" t="str">
        <f>IF($C4="","",IF(VLOOKUP($C4,'Test Sample Data'!$C$99:$M$194,5,FALSE)=0,"",VLOOKUP($C4,'Test Sample Data'!$C$99:$M$194,5,FALSE)))</f>
        <v/>
      </c>
      <c r="H25" s="136" t="str">
        <f>IF($C4="","",IF(VLOOKUP($C4,'Test Sample Data'!$C$99:$M$194,6,FALSE)=0,"",VLOOKUP($C4,'Test Sample Data'!$C$99:$M$194,6,FALSE)))</f>
        <v/>
      </c>
      <c r="I25" s="136" t="str">
        <f>IF($C4="","",IF(VLOOKUP($C4,'Test Sample Data'!$C$99:$M$194,7,FALSE)=0,"",VLOOKUP($C4,'Test Sample Data'!$C$99:$M$194,7,FALSE)))</f>
        <v/>
      </c>
      <c r="J25" s="136" t="str">
        <f>IF($C4="","",IF(VLOOKUP($C4,'Test Sample Data'!$C$99:$M$194,8,FALSE)=0,"",VLOOKUP($C4,'Test Sample Data'!$C$99:$M$194,8,FALSE)))</f>
        <v/>
      </c>
      <c r="K25" s="136" t="str">
        <f>IF($C4="","",IF(VLOOKUP($C4,'Test Sample Data'!$C$99:$M$194,9,FALSE)=0,"",VLOOKUP($C4,'Test Sample Data'!$C$99:$M$194,9,FALSE)))</f>
        <v/>
      </c>
      <c r="L25" s="136" t="str">
        <f>IF($C4="","",IF(VLOOKUP($C4,'Test Sample Data'!$C$99:$M$194,10,FALSE)=0,"",VLOOKUP($C4,'Test Sample Data'!$C$99:$M$194,10,FALSE)))</f>
        <v/>
      </c>
      <c r="M25" s="136" t="str">
        <f>IF($C4="","",IF(VLOOKUP($C4,'Test Sample Data'!$C$99:$M$194,11,FALSE)=0,"",VLOOKUP($C4,'Test Sample Data'!$C$99:$M$194,11,FALSE)))</f>
        <v/>
      </c>
      <c r="N25" s="145" t="str">
        <f aca="true" t="shared" si="3" ref="N25:N37">IF(B25=0,"",B25)</f>
        <v>HQP016381</v>
      </c>
      <c r="O25" s="30" t="str">
        <f>IF('Choose Housekeeping Genes'!C25=0,"",'Choose Housekeeping Genes'!C25)</f>
        <v>H04</v>
      </c>
      <c r="P25" s="136" t="str">
        <f>IF(C25="","",IF(VLOOKUP($C25,'Control Sample Data'!$C$99:$M$194,2,FALSE)=0,"",VLOOKUP($C25,'Control Sample Data'!$C$99:$M$194,2,FALSE)))</f>
        <v/>
      </c>
      <c r="Q25" s="136" t="str">
        <f>IF(C25="","",IF(VLOOKUP($C25,'Control Sample Data'!$C$99:$M$194,3,FALSE)=0,"",VLOOKUP($C25,'Control Sample Data'!$C$99:$M$194,3,FALSE)))</f>
        <v/>
      </c>
      <c r="R25" s="136" t="str">
        <f>IF(C25="","",IF(VLOOKUP($C25,'Control Sample Data'!$C$99:$M$194,4,FALSE)=0,"",VLOOKUP($C25,'Control Sample Data'!$C$99:$M$194,4,FALSE)))</f>
        <v/>
      </c>
      <c r="S25" s="136" t="str">
        <f>IF(C25="","",IF(VLOOKUP($C25,'Control Sample Data'!$C$99:$M$194,5,FALSE)=0,"",VLOOKUP($C25,'Control Sample Data'!$C$99:$M$194,5,FALSE)))</f>
        <v/>
      </c>
      <c r="T25" s="136" t="str">
        <f>IF(C25="","",IF(VLOOKUP($C25,'Control Sample Data'!$C$99:$M$194,6,FALSE)=0,"",VLOOKUP($C25,'Control Sample Data'!$C$99:$M$194,6,FALSE)))</f>
        <v/>
      </c>
      <c r="U25" s="136" t="str">
        <f>IF(C25="","",IF(VLOOKUP($C25,'Control Sample Data'!$C$99:$M$194,7,FALSE)=0,"",VLOOKUP($C25,'Control Sample Data'!$C$99:$M$194,7,FALSE)))</f>
        <v/>
      </c>
      <c r="V25" s="136" t="str">
        <f>IF(C25="","",IF(VLOOKUP($C25,'Control Sample Data'!$C$99:$M$194,8,FALSE)=0,"",VLOOKUP($C25,'Control Sample Data'!$C$99:$M$194,8,FALSE)))</f>
        <v/>
      </c>
      <c r="W25" s="136" t="str">
        <f>IF(C25="","",IF(VLOOKUP($C25,'Control Sample Data'!$C$99:$M$194,9,FALSE)=0,"",VLOOKUP($C25,'Control Sample Data'!$C$99:$M$194,9,FALSE)))</f>
        <v/>
      </c>
      <c r="X25" s="136" t="str">
        <f>IF(C25="","",IF(VLOOKUP($C25,'Control Sample Data'!$C$99:$M$194,10,FALSE)=0,"",VLOOKUP($C25,'Control Sample Data'!$C$99:$M$194,10,FALSE)))</f>
        <v/>
      </c>
      <c r="Y25" s="136" t="str">
        <f>IF(C25="","",IF(VLOOKUP($C25,'Control Sample Data'!$C$99:$M$194,11,FALSE)=0,"",VLOOKUP($C25,'Control Sample Data'!$C$99:$M$194,11,FALSE)))</f>
        <v/>
      </c>
    </row>
    <row r="26" spans="1:25" ht="15" customHeight="1">
      <c r="A26" s="133"/>
      <c r="B26" s="119" t="str">
        <f>IF(C5="","",VLOOKUP(C5,'Gene Table'!B$99:D$194,2,FALSE))</f>
        <v>HQP015171</v>
      </c>
      <c r="C26" s="140" t="str">
        <f>IF('Choose Housekeeping Genes'!C5=0,"",'Choose Housekeeping Genes'!C5)</f>
        <v>H05</v>
      </c>
      <c r="D26" s="140" t="str">
        <f>IF($C5="","",IF(VLOOKUP($C5,'Test Sample Data'!$C$99:$M$194,2,FALSE)=0,"",VLOOKUP($C5,'Test Sample Data'!$C$99:$M$194,2,FALSE)))</f>
        <v/>
      </c>
      <c r="E26" s="140" t="str">
        <f>IF($C5="","",IF(VLOOKUP($C5,'Test Sample Data'!$C$99:$M$194,3,FALSE)=0,"",VLOOKUP($C5,'Test Sample Data'!$C$99:$M$194,3,FALSE)))</f>
        <v/>
      </c>
      <c r="F26" s="136" t="str">
        <f>IF($C5="","",IF(VLOOKUP($C5,'Test Sample Data'!$C$99:$M$194,4,FALSE)=0,"",VLOOKUP($C5,'Test Sample Data'!$C$99:$M$194,4,FALSE)))</f>
        <v/>
      </c>
      <c r="G26" s="136" t="str">
        <f>IF($C5="","",IF(VLOOKUP($C5,'Test Sample Data'!$C$99:$M$194,5,FALSE)=0,"",VLOOKUP($C5,'Test Sample Data'!$C$99:$M$194,5,FALSE)))</f>
        <v/>
      </c>
      <c r="H26" s="136" t="str">
        <f>IF($C5="","",IF(VLOOKUP($C5,'Test Sample Data'!$C$99:$M$194,6,FALSE)=0,"",VLOOKUP($C5,'Test Sample Data'!$C$99:$M$194,6,FALSE)))</f>
        <v/>
      </c>
      <c r="I26" s="136" t="str">
        <f>IF($C5="","",IF(VLOOKUP($C5,'Test Sample Data'!$C$99:$M$194,7,FALSE)=0,"",VLOOKUP($C5,'Test Sample Data'!$C$99:$M$194,7,FALSE)))</f>
        <v/>
      </c>
      <c r="J26" s="136" t="str">
        <f>IF($C5="","",IF(VLOOKUP($C5,'Test Sample Data'!$C$99:$M$194,8,FALSE)=0,"",VLOOKUP($C5,'Test Sample Data'!$C$99:$M$194,8,FALSE)))</f>
        <v/>
      </c>
      <c r="K26" s="136" t="str">
        <f>IF($C5="","",IF(VLOOKUP($C5,'Test Sample Data'!$C$99:$M$194,9,FALSE)=0,"",VLOOKUP($C5,'Test Sample Data'!$C$99:$M$194,9,FALSE)))</f>
        <v/>
      </c>
      <c r="L26" s="136" t="str">
        <f>IF($C5="","",IF(VLOOKUP($C5,'Test Sample Data'!$C$99:$M$194,10,FALSE)=0,"",VLOOKUP($C5,'Test Sample Data'!$C$99:$M$194,10,FALSE)))</f>
        <v/>
      </c>
      <c r="M26" s="136" t="str">
        <f>IF($C5="","",IF(VLOOKUP($C5,'Test Sample Data'!$C$99:$M$194,11,FALSE)=0,"",VLOOKUP($C5,'Test Sample Data'!$C$99:$M$194,11,FALSE)))</f>
        <v/>
      </c>
      <c r="N26" s="145" t="str">
        <f t="shared" si="3"/>
        <v>HQP015171</v>
      </c>
      <c r="O26" s="30" t="str">
        <f>IF('Choose Housekeeping Genes'!C26=0,"",'Choose Housekeeping Genes'!C26)</f>
        <v>H05</v>
      </c>
      <c r="P26" s="136" t="str">
        <f>IF(C26="","",IF(VLOOKUP($C26,'Control Sample Data'!$C$99:$M$194,2,FALSE)=0,"",VLOOKUP($C26,'Control Sample Data'!$C$99:$M$194,2,FALSE)))</f>
        <v/>
      </c>
      <c r="Q26" s="136" t="str">
        <f>IF(C26="","",IF(VLOOKUP($C26,'Control Sample Data'!$C$99:$M$194,3,FALSE)=0,"",VLOOKUP($C26,'Control Sample Data'!$C$99:$M$194,3,FALSE)))</f>
        <v/>
      </c>
      <c r="R26" s="136" t="str">
        <f>IF(C26="","",IF(VLOOKUP($C26,'Control Sample Data'!$C$99:$M$194,4,FALSE)=0,"",VLOOKUP($C26,'Control Sample Data'!$C$99:$M$194,4,FALSE)))</f>
        <v/>
      </c>
      <c r="S26" s="136" t="str">
        <f>IF(C26="","",IF(VLOOKUP($C26,'Control Sample Data'!$C$99:$M$194,5,FALSE)=0,"",VLOOKUP($C26,'Control Sample Data'!$C$99:$M$194,5,FALSE)))</f>
        <v/>
      </c>
      <c r="T26" s="136" t="str">
        <f>IF(C26="","",IF(VLOOKUP($C26,'Control Sample Data'!$C$99:$M$194,6,FALSE)=0,"",VLOOKUP($C26,'Control Sample Data'!$C$99:$M$194,6,FALSE)))</f>
        <v/>
      </c>
      <c r="U26" s="136" t="str">
        <f>IF(C26="","",IF(VLOOKUP($C26,'Control Sample Data'!$C$99:$M$194,7,FALSE)=0,"",VLOOKUP($C26,'Control Sample Data'!$C$99:$M$194,7,FALSE)))</f>
        <v/>
      </c>
      <c r="V26" s="136" t="str">
        <f>IF(C26="","",IF(VLOOKUP($C26,'Control Sample Data'!$C$99:$M$194,8,FALSE)=0,"",VLOOKUP($C26,'Control Sample Data'!$C$99:$M$194,8,FALSE)))</f>
        <v/>
      </c>
      <c r="W26" s="136" t="str">
        <f>IF(C26="","",IF(VLOOKUP($C26,'Control Sample Data'!$C$99:$M$194,9,FALSE)=0,"",VLOOKUP($C26,'Control Sample Data'!$C$99:$M$194,9,FALSE)))</f>
        <v/>
      </c>
      <c r="X26" s="136" t="str">
        <f>IF(C26="","",IF(VLOOKUP($C26,'Control Sample Data'!$C$99:$M$194,10,FALSE)=0,"",VLOOKUP($C26,'Control Sample Data'!$C$99:$M$194,10,FALSE)))</f>
        <v/>
      </c>
      <c r="Y26" s="136" t="str">
        <f>IF(C26="","",IF(VLOOKUP($C26,'Control Sample Data'!$C$99:$M$194,11,FALSE)=0,"",VLOOKUP($C26,'Control Sample Data'!$C$99:$M$194,11,FALSE)))</f>
        <v/>
      </c>
    </row>
    <row r="27" spans="1:25" ht="15" customHeight="1">
      <c r="A27" s="133"/>
      <c r="B27" s="119" t="str">
        <f>IF(C6="","",VLOOKUP(C6,'Gene Table'!B$99:D$194,2,FALSE))</f>
        <v>HQP006171</v>
      </c>
      <c r="C27" s="140" t="str">
        <f>IF('Choose Housekeeping Genes'!C6=0,"",'Choose Housekeeping Genes'!C6)</f>
        <v>H06</v>
      </c>
      <c r="D27" s="140" t="str">
        <f>IF($C6="","",IF(VLOOKUP($C6,'Test Sample Data'!$C$99:$M$194,2,FALSE)=0,"",VLOOKUP($C6,'Test Sample Data'!$C$99:$M$194,2,FALSE)))</f>
        <v/>
      </c>
      <c r="E27" s="140" t="str">
        <f>IF($C6="","",IF(VLOOKUP($C6,'Test Sample Data'!$C$99:$M$194,3,FALSE)=0,"",VLOOKUP($C6,'Test Sample Data'!$C$99:$M$194,3,FALSE)))</f>
        <v/>
      </c>
      <c r="F27" s="136" t="str">
        <f>IF($C6="","",IF(VLOOKUP($C6,'Test Sample Data'!$C$99:$M$194,4,FALSE)=0,"",VLOOKUP($C6,'Test Sample Data'!$C$99:$M$194,4,FALSE)))</f>
        <v/>
      </c>
      <c r="G27" s="136" t="str">
        <f>IF($C6="","",IF(VLOOKUP($C6,'Test Sample Data'!$C$99:$M$194,5,FALSE)=0,"",VLOOKUP($C6,'Test Sample Data'!$C$99:$M$194,5,FALSE)))</f>
        <v/>
      </c>
      <c r="H27" s="136" t="str">
        <f>IF($C6="","",IF(VLOOKUP($C6,'Test Sample Data'!$C$99:$M$194,6,FALSE)=0,"",VLOOKUP($C6,'Test Sample Data'!$C$99:$M$194,6,FALSE)))</f>
        <v/>
      </c>
      <c r="I27" s="136" t="str">
        <f>IF($C6="","",IF(VLOOKUP($C6,'Test Sample Data'!$C$99:$M$194,7,FALSE)=0,"",VLOOKUP($C6,'Test Sample Data'!$C$99:$M$194,7,FALSE)))</f>
        <v/>
      </c>
      <c r="J27" s="136" t="str">
        <f>IF($C6="","",IF(VLOOKUP($C6,'Test Sample Data'!$C$99:$M$194,8,FALSE)=0,"",VLOOKUP($C6,'Test Sample Data'!$C$99:$M$194,8,FALSE)))</f>
        <v/>
      </c>
      <c r="K27" s="136" t="str">
        <f>IF($C6="","",IF(VLOOKUP($C6,'Test Sample Data'!$C$99:$M$194,9,FALSE)=0,"",VLOOKUP($C6,'Test Sample Data'!$C$99:$M$194,9,FALSE)))</f>
        <v/>
      </c>
      <c r="L27" s="136" t="str">
        <f>IF($C6="","",IF(VLOOKUP($C6,'Test Sample Data'!$C$99:$M$194,10,FALSE)=0,"",VLOOKUP($C6,'Test Sample Data'!$C$99:$M$194,10,FALSE)))</f>
        <v/>
      </c>
      <c r="M27" s="136" t="str">
        <f>IF($C6="","",IF(VLOOKUP($C6,'Test Sample Data'!$C$99:$M$194,11,FALSE)=0,"",VLOOKUP($C6,'Test Sample Data'!$C$99:$M$194,11,FALSE)))</f>
        <v/>
      </c>
      <c r="N27" s="145" t="str">
        <f t="shared" si="3"/>
        <v>HQP006171</v>
      </c>
      <c r="O27" s="30" t="str">
        <f>IF('Choose Housekeeping Genes'!C27=0,"",'Choose Housekeeping Genes'!C27)</f>
        <v>H06</v>
      </c>
      <c r="P27" s="136" t="str">
        <f>IF(C27="","",IF(VLOOKUP($C27,'Control Sample Data'!$C$99:$M$194,2,FALSE)=0,"",VLOOKUP($C27,'Control Sample Data'!$C$99:$M$194,2,FALSE)))</f>
        <v/>
      </c>
      <c r="Q27" s="136" t="str">
        <f>IF(C27="","",IF(VLOOKUP($C27,'Control Sample Data'!$C$99:$M$194,3,FALSE)=0,"",VLOOKUP($C27,'Control Sample Data'!$C$99:$M$194,3,FALSE)))</f>
        <v/>
      </c>
      <c r="R27" s="136" t="str">
        <f>IF(C27="","",IF(VLOOKUP($C27,'Control Sample Data'!$C$99:$M$194,4,FALSE)=0,"",VLOOKUP($C27,'Control Sample Data'!$C$99:$M$194,4,FALSE)))</f>
        <v/>
      </c>
      <c r="S27" s="136" t="str">
        <f>IF(C27="","",IF(VLOOKUP($C27,'Control Sample Data'!$C$99:$M$194,5,FALSE)=0,"",VLOOKUP($C27,'Control Sample Data'!$C$99:$M$194,5,FALSE)))</f>
        <v/>
      </c>
      <c r="T27" s="136" t="str">
        <f>IF(C27="","",IF(VLOOKUP($C27,'Control Sample Data'!$C$99:$M$194,6,FALSE)=0,"",VLOOKUP($C27,'Control Sample Data'!$C$99:$M$194,6,FALSE)))</f>
        <v/>
      </c>
      <c r="U27" s="136" t="str">
        <f>IF(C27="","",IF(VLOOKUP($C27,'Control Sample Data'!$C$99:$M$194,7,FALSE)=0,"",VLOOKUP($C27,'Control Sample Data'!$C$99:$M$194,7,FALSE)))</f>
        <v/>
      </c>
      <c r="V27" s="136" t="str">
        <f>IF(C27="","",IF(VLOOKUP($C27,'Control Sample Data'!$C$99:$M$194,8,FALSE)=0,"",VLOOKUP($C27,'Control Sample Data'!$C$99:$M$194,8,FALSE)))</f>
        <v/>
      </c>
      <c r="W27" s="136" t="str">
        <f>IF(C27="","",IF(VLOOKUP($C27,'Control Sample Data'!$C$99:$M$194,9,FALSE)=0,"",VLOOKUP($C27,'Control Sample Data'!$C$99:$M$194,9,FALSE)))</f>
        <v/>
      </c>
      <c r="X27" s="136" t="str">
        <f>IF(C27="","",IF(VLOOKUP($C27,'Control Sample Data'!$C$99:$M$194,10,FALSE)=0,"",VLOOKUP($C27,'Control Sample Data'!$C$99:$M$194,10,FALSE)))</f>
        <v/>
      </c>
      <c r="Y27" s="136" t="str">
        <f>IF(C27="","",IF(VLOOKUP($C27,'Control Sample Data'!$C$99:$M$194,11,FALSE)=0,"",VLOOKUP($C27,'Control Sample Data'!$C$99:$M$194,11,FALSE)))</f>
        <v/>
      </c>
    </row>
    <row r="28" spans="1:25" ht="15" customHeight="1">
      <c r="A28" s="133"/>
      <c r="B28" s="119" t="str">
        <f>IF(C7="","",VLOOKUP(C7,'Gene Table'!B$99:D$194,2,FALSE))</f>
        <v>HQP009026</v>
      </c>
      <c r="C28" s="140" t="str">
        <f>IF('Choose Housekeeping Genes'!C7=0,"",'Choose Housekeeping Genes'!C7)</f>
        <v>H07</v>
      </c>
      <c r="D28" s="140" t="str">
        <f>IF($C7="","",IF(VLOOKUP($C7,'Test Sample Data'!$C$99:$M$194,2,FALSE)=0,"",VLOOKUP($C7,'Test Sample Data'!$C$99:$M$194,2,FALSE)))</f>
        <v/>
      </c>
      <c r="E28" s="140" t="str">
        <f>IF($C7="","",IF(VLOOKUP($C7,'Test Sample Data'!$C$99:$M$194,3,FALSE)=0,"",VLOOKUP($C7,'Test Sample Data'!$C$99:$M$194,3,FALSE)))</f>
        <v/>
      </c>
      <c r="F28" s="136" t="str">
        <f>IF($C7="","",IF(VLOOKUP($C7,'Test Sample Data'!$C$99:$M$194,4,FALSE)=0,"",VLOOKUP($C7,'Test Sample Data'!$C$99:$M$194,4,FALSE)))</f>
        <v/>
      </c>
      <c r="G28" s="136" t="str">
        <f>IF($C7="","",IF(VLOOKUP($C7,'Test Sample Data'!$C$99:$M$194,5,FALSE)=0,"",VLOOKUP($C7,'Test Sample Data'!$C$99:$M$194,5,FALSE)))</f>
        <v/>
      </c>
      <c r="H28" s="136" t="str">
        <f>IF($C7="","",IF(VLOOKUP($C7,'Test Sample Data'!$C$99:$M$194,6,FALSE)=0,"",VLOOKUP($C7,'Test Sample Data'!$C$99:$M$194,6,FALSE)))</f>
        <v/>
      </c>
      <c r="I28" s="136" t="str">
        <f>IF($C7="","",IF(VLOOKUP($C7,'Test Sample Data'!$C$99:$M$194,7,FALSE)=0,"",VLOOKUP($C7,'Test Sample Data'!$C$99:$M$194,7,FALSE)))</f>
        <v/>
      </c>
      <c r="J28" s="136" t="str">
        <f>IF($C7="","",IF(VLOOKUP($C7,'Test Sample Data'!$C$99:$M$194,8,FALSE)=0,"",VLOOKUP($C7,'Test Sample Data'!$C$99:$M$194,8,FALSE)))</f>
        <v/>
      </c>
      <c r="K28" s="136" t="str">
        <f>IF($C7="","",IF(VLOOKUP($C7,'Test Sample Data'!$C$99:$M$194,9,FALSE)=0,"",VLOOKUP($C7,'Test Sample Data'!$C$99:$M$194,9,FALSE)))</f>
        <v/>
      </c>
      <c r="L28" s="136" t="str">
        <f>IF($C7="","",IF(VLOOKUP($C7,'Test Sample Data'!$C$99:$M$194,10,FALSE)=0,"",VLOOKUP($C7,'Test Sample Data'!$C$99:$M$194,10,FALSE)))</f>
        <v/>
      </c>
      <c r="M28" s="136" t="str">
        <f>IF($C7="","",IF(VLOOKUP($C7,'Test Sample Data'!$C$99:$M$194,11,FALSE)=0,"",VLOOKUP($C7,'Test Sample Data'!$C$99:$M$194,11,FALSE)))</f>
        <v/>
      </c>
      <c r="N28" s="145" t="str">
        <f t="shared" si="3"/>
        <v>HQP009026</v>
      </c>
      <c r="O28" s="30" t="str">
        <f>IF('Choose Housekeeping Genes'!C28=0,"",'Choose Housekeeping Genes'!C28)</f>
        <v>H07</v>
      </c>
      <c r="P28" s="136" t="str">
        <f>IF(C28="","",IF(VLOOKUP($C28,'Control Sample Data'!$C$99:$M$194,2,FALSE)=0,"",VLOOKUP($C28,'Control Sample Data'!$C$99:$M$194,2,FALSE)))</f>
        <v/>
      </c>
      <c r="Q28" s="136" t="str">
        <f>IF(C28="","",IF(VLOOKUP($C28,'Control Sample Data'!$C$99:$M$194,3,FALSE)=0,"",VLOOKUP($C28,'Control Sample Data'!$C$99:$M$194,3,FALSE)))</f>
        <v/>
      </c>
      <c r="R28" s="136" t="str">
        <f>IF(C28="","",IF(VLOOKUP($C28,'Control Sample Data'!$C$99:$M$194,4,FALSE)=0,"",VLOOKUP($C28,'Control Sample Data'!$C$99:$M$194,4,FALSE)))</f>
        <v/>
      </c>
      <c r="S28" s="136" t="str">
        <f>IF(C28="","",IF(VLOOKUP($C28,'Control Sample Data'!$C$99:$M$194,5,FALSE)=0,"",VLOOKUP($C28,'Control Sample Data'!$C$99:$M$194,5,FALSE)))</f>
        <v/>
      </c>
      <c r="T28" s="136" t="str">
        <f>IF(C28="","",IF(VLOOKUP($C28,'Control Sample Data'!$C$99:$M$194,6,FALSE)=0,"",VLOOKUP($C28,'Control Sample Data'!$C$99:$M$194,6,FALSE)))</f>
        <v/>
      </c>
      <c r="U28" s="136" t="str">
        <f>IF(C28="","",IF(VLOOKUP($C28,'Control Sample Data'!$C$99:$M$194,7,FALSE)=0,"",VLOOKUP($C28,'Control Sample Data'!$C$99:$M$194,7,FALSE)))</f>
        <v/>
      </c>
      <c r="V28" s="136" t="str">
        <f>IF(C28="","",IF(VLOOKUP($C28,'Control Sample Data'!$C$99:$M$194,8,FALSE)=0,"",VLOOKUP($C28,'Control Sample Data'!$C$99:$M$194,8,FALSE)))</f>
        <v/>
      </c>
      <c r="W28" s="136" t="str">
        <f>IF(C28="","",IF(VLOOKUP($C28,'Control Sample Data'!$C$99:$M$194,9,FALSE)=0,"",VLOOKUP($C28,'Control Sample Data'!$C$99:$M$194,9,FALSE)))</f>
        <v/>
      </c>
      <c r="X28" s="136" t="str">
        <f>IF(C28="","",IF(VLOOKUP($C28,'Control Sample Data'!$C$99:$M$194,10,FALSE)=0,"",VLOOKUP($C28,'Control Sample Data'!$C$99:$M$194,10,FALSE)))</f>
        <v/>
      </c>
      <c r="Y28" s="136" t="str">
        <f>IF(C28="","",IF(VLOOKUP($C28,'Control Sample Data'!$C$99:$M$194,11,FALSE)=0,"",VLOOKUP($C28,'Control Sample Data'!$C$99:$M$194,11,FALSE)))</f>
        <v/>
      </c>
    </row>
    <row r="29" spans="1:25" ht="15" customHeight="1">
      <c r="A29" s="133"/>
      <c r="B29" s="119" t="str">
        <f>IF(C8="","",VLOOKUP(C8,'Gene Table'!B$99:D$194,2,FALSE))</f>
        <v>HQP054253</v>
      </c>
      <c r="C29" s="140" t="str">
        <f>IF('Choose Housekeeping Genes'!C8=0,"",'Choose Housekeeping Genes'!C8)</f>
        <v>H08</v>
      </c>
      <c r="D29" s="140" t="str">
        <f>IF($C8="","",IF(VLOOKUP($C8,'Test Sample Data'!$C$99:$M$194,2,FALSE)=0,"",VLOOKUP($C8,'Test Sample Data'!$C$99:$M$194,2,FALSE)))</f>
        <v/>
      </c>
      <c r="E29" s="140" t="str">
        <f>IF($C8="","",IF(VLOOKUP($C8,'Test Sample Data'!$C$99:$M$194,3,FALSE)=0,"",VLOOKUP($C8,'Test Sample Data'!$C$99:$M$194,3,FALSE)))</f>
        <v/>
      </c>
      <c r="F29" s="136" t="str">
        <f>IF($C8="","",IF(VLOOKUP($C8,'Test Sample Data'!$C$99:$M$194,4,FALSE)=0,"",VLOOKUP($C8,'Test Sample Data'!$C$99:$M$194,4,FALSE)))</f>
        <v/>
      </c>
      <c r="G29" s="136" t="str">
        <f>IF($C8="","",IF(VLOOKUP($C8,'Test Sample Data'!$C$99:$M$194,5,FALSE)=0,"",VLOOKUP($C8,'Test Sample Data'!$C$99:$M$194,5,FALSE)))</f>
        <v/>
      </c>
      <c r="H29" s="136" t="str">
        <f>IF($C8="","",IF(VLOOKUP($C8,'Test Sample Data'!$C$99:$M$194,6,FALSE)=0,"",VLOOKUP($C8,'Test Sample Data'!$C$99:$M$194,6,FALSE)))</f>
        <v/>
      </c>
      <c r="I29" s="136" t="str">
        <f>IF($C8="","",IF(VLOOKUP($C8,'Test Sample Data'!$C$99:$M$194,7,FALSE)=0,"",VLOOKUP($C8,'Test Sample Data'!$C$99:$M$194,7,FALSE)))</f>
        <v/>
      </c>
      <c r="J29" s="136" t="str">
        <f>IF($C8="","",IF(VLOOKUP($C8,'Test Sample Data'!$C$99:$M$194,8,FALSE)=0,"",VLOOKUP($C8,'Test Sample Data'!$C$99:$M$194,8,FALSE)))</f>
        <v/>
      </c>
      <c r="K29" s="136" t="str">
        <f>IF($C8="","",IF(VLOOKUP($C8,'Test Sample Data'!$C$99:$M$194,9,FALSE)=0,"",VLOOKUP($C8,'Test Sample Data'!$C$99:$M$194,9,FALSE)))</f>
        <v/>
      </c>
      <c r="L29" s="136" t="str">
        <f>IF($C8="","",IF(VLOOKUP($C8,'Test Sample Data'!$C$99:$M$194,10,FALSE)=0,"",VLOOKUP($C8,'Test Sample Data'!$C$99:$M$194,10,FALSE)))</f>
        <v/>
      </c>
      <c r="M29" s="136" t="str">
        <f>IF($C8="","",IF(VLOOKUP($C8,'Test Sample Data'!$C$99:$M$194,11,FALSE)=0,"",VLOOKUP($C8,'Test Sample Data'!$C$99:$M$194,11,FALSE)))</f>
        <v/>
      </c>
      <c r="N29" s="145" t="str">
        <f t="shared" si="3"/>
        <v>HQP054253</v>
      </c>
      <c r="O29" s="30" t="str">
        <f>IF('Choose Housekeeping Genes'!C29=0,"",'Choose Housekeeping Genes'!C29)</f>
        <v>H08</v>
      </c>
      <c r="P29" s="136" t="str">
        <f>IF(C29="","",IF(VLOOKUP($C29,'Control Sample Data'!$C$99:$M$194,2,FALSE)=0,"",VLOOKUP($C29,'Control Sample Data'!$C$99:$M$194,2,FALSE)))</f>
        <v/>
      </c>
      <c r="Q29" s="136" t="str">
        <f>IF(C29="","",IF(VLOOKUP($C29,'Control Sample Data'!$C$99:$M$194,3,FALSE)=0,"",VLOOKUP($C29,'Control Sample Data'!$C$99:$M$194,3,FALSE)))</f>
        <v/>
      </c>
      <c r="R29" s="136" t="str">
        <f>IF(C29="","",IF(VLOOKUP($C29,'Control Sample Data'!$C$99:$M$194,4,FALSE)=0,"",VLOOKUP($C29,'Control Sample Data'!$C$99:$M$194,4,FALSE)))</f>
        <v/>
      </c>
      <c r="S29" s="136" t="str">
        <f>IF(C29="","",IF(VLOOKUP($C29,'Control Sample Data'!$C$99:$M$194,5,FALSE)=0,"",VLOOKUP($C29,'Control Sample Data'!$C$99:$M$194,5,FALSE)))</f>
        <v/>
      </c>
      <c r="T29" s="136" t="str">
        <f>IF(C29="","",IF(VLOOKUP($C29,'Control Sample Data'!$C$99:$M$194,6,FALSE)=0,"",VLOOKUP($C29,'Control Sample Data'!$C$99:$M$194,6,FALSE)))</f>
        <v/>
      </c>
      <c r="U29" s="136" t="str">
        <f>IF(C29="","",IF(VLOOKUP($C29,'Control Sample Data'!$C$99:$M$194,7,FALSE)=0,"",VLOOKUP($C29,'Control Sample Data'!$C$99:$M$194,7,FALSE)))</f>
        <v/>
      </c>
      <c r="V29" s="136" t="str">
        <f>IF(C29="","",IF(VLOOKUP($C29,'Control Sample Data'!$C$99:$M$194,8,FALSE)=0,"",VLOOKUP($C29,'Control Sample Data'!$C$99:$M$194,8,FALSE)))</f>
        <v/>
      </c>
      <c r="W29" s="136" t="str">
        <f>IF(C29="","",IF(VLOOKUP($C29,'Control Sample Data'!$C$99:$M$194,9,FALSE)=0,"",VLOOKUP($C29,'Control Sample Data'!$C$99:$M$194,9,FALSE)))</f>
        <v/>
      </c>
      <c r="X29" s="136" t="str">
        <f>IF(C29="","",IF(VLOOKUP($C29,'Control Sample Data'!$C$99:$M$194,10,FALSE)=0,"",VLOOKUP($C29,'Control Sample Data'!$C$99:$M$194,10,FALSE)))</f>
        <v/>
      </c>
      <c r="Y29" s="136" t="str">
        <f>IF(C29="","",IF(VLOOKUP($C29,'Control Sample Data'!$C$99:$M$194,11,FALSE)=0,"",VLOOKUP($C29,'Control Sample Data'!$C$99:$M$194,11,FALSE)))</f>
        <v/>
      </c>
    </row>
    <row r="30" spans="1:25" ht="15" customHeight="1">
      <c r="A30" s="133"/>
      <c r="B30" s="119" t="str">
        <f>IF(C9="","",VLOOKUP(C9,'Gene Table'!B$99:D$194,2,FALSE))</f>
        <v/>
      </c>
      <c r="C30" s="140" t="str">
        <f>IF('Choose Housekeeping Genes'!C9=0,"",'Choose Housekeeping Genes'!C9)</f>
        <v/>
      </c>
      <c r="D30" s="140" t="str">
        <f>IF($C9="","",IF(VLOOKUP($C9,'Test Sample Data'!$C$99:$M$194,2,FALSE)=0,"",VLOOKUP($C9,'Test Sample Data'!$C$99:$M$194,2,FALSE)))</f>
        <v/>
      </c>
      <c r="E30" s="140" t="str">
        <f>IF($C9="","",IF(VLOOKUP($C9,'Test Sample Data'!$C$99:$M$194,3,FALSE)=0,"",VLOOKUP($C9,'Test Sample Data'!$C$99:$M$194,3,FALSE)))</f>
        <v/>
      </c>
      <c r="F30" s="136" t="str">
        <f>IF($C9="","",IF(VLOOKUP($C9,'Test Sample Data'!$C$99:$M$194,4,FALSE)=0,"",VLOOKUP($C9,'Test Sample Data'!$C$99:$M$194,4,FALSE)))</f>
        <v/>
      </c>
      <c r="G30" s="136" t="str">
        <f>IF($C9="","",IF(VLOOKUP($C9,'Test Sample Data'!$C$99:$M$194,5,FALSE)=0,"",VLOOKUP($C9,'Test Sample Data'!$C$99:$M$194,5,FALSE)))</f>
        <v/>
      </c>
      <c r="H30" s="136" t="str">
        <f>IF($C9="","",IF(VLOOKUP($C9,'Test Sample Data'!$C$99:$M$194,6,FALSE)=0,"",VLOOKUP($C9,'Test Sample Data'!$C$99:$M$194,6,FALSE)))</f>
        <v/>
      </c>
      <c r="I30" s="136" t="str">
        <f>IF($C9="","",IF(VLOOKUP($C9,'Test Sample Data'!$C$99:$M$194,7,FALSE)=0,"",VLOOKUP($C9,'Test Sample Data'!$C$99:$M$194,7,FALSE)))</f>
        <v/>
      </c>
      <c r="J30" s="136" t="str">
        <f>IF($C9="","",IF(VLOOKUP($C9,'Test Sample Data'!$C$99:$M$194,8,FALSE)=0,"",VLOOKUP($C9,'Test Sample Data'!$C$99:$M$194,8,FALSE)))</f>
        <v/>
      </c>
      <c r="K30" s="136" t="str">
        <f>IF($C9="","",IF(VLOOKUP($C9,'Test Sample Data'!$C$99:$M$194,9,FALSE)=0,"",VLOOKUP($C9,'Test Sample Data'!$C$99:$M$194,9,FALSE)))</f>
        <v/>
      </c>
      <c r="L30" s="136" t="str">
        <f>IF($C9="","",IF(VLOOKUP($C9,'Test Sample Data'!$C$99:$M$194,10,FALSE)=0,"",VLOOKUP($C9,'Test Sample Data'!$C$99:$M$194,10,FALSE)))</f>
        <v/>
      </c>
      <c r="M30" s="136" t="str">
        <f>IF($C9="","",IF(VLOOKUP($C9,'Test Sample Data'!$C$99:$M$194,11,FALSE)=0,"",VLOOKUP($C9,'Test Sample Data'!$C$99:$M$194,11,FALSE)))</f>
        <v/>
      </c>
      <c r="N30" s="145" t="str">
        <f t="shared" si="3"/>
        <v/>
      </c>
      <c r="O30" s="30" t="str">
        <f>IF('Choose Housekeeping Genes'!C30=0,"",'Choose Housekeeping Genes'!C30)</f>
        <v/>
      </c>
      <c r="P30" s="136" t="str">
        <f>IF(C30="","",IF(VLOOKUP($C30,'Control Sample Data'!$C$99:$M$194,2,FALSE)=0,"",VLOOKUP($C30,'Control Sample Data'!$C$99:$M$194,2,FALSE)))</f>
        <v/>
      </c>
      <c r="Q30" s="136" t="str">
        <f>IF(C30="","",IF(VLOOKUP($C30,'Control Sample Data'!$C$99:$M$194,3,FALSE)=0,"",VLOOKUP($C30,'Control Sample Data'!$C$99:$M$194,3,FALSE)))</f>
        <v/>
      </c>
      <c r="R30" s="136" t="str">
        <f>IF(C30="","",IF(VLOOKUP($C30,'Control Sample Data'!$C$99:$M$194,4,FALSE)=0,"",VLOOKUP($C30,'Control Sample Data'!$C$99:$M$194,4,FALSE)))</f>
        <v/>
      </c>
      <c r="S30" s="136" t="str">
        <f>IF(C30="","",IF(VLOOKUP($C30,'Control Sample Data'!$C$99:$M$194,5,FALSE)=0,"",VLOOKUP($C30,'Control Sample Data'!$C$99:$M$194,5,FALSE)))</f>
        <v/>
      </c>
      <c r="T30" s="136" t="str">
        <f>IF(C30="","",IF(VLOOKUP($C30,'Control Sample Data'!$C$99:$M$194,6,FALSE)=0,"",VLOOKUP($C30,'Control Sample Data'!$C$99:$M$194,6,FALSE)))</f>
        <v/>
      </c>
      <c r="U30" s="136" t="str">
        <f>IF(C30="","",IF(VLOOKUP($C30,'Control Sample Data'!$C$99:$M$194,7,FALSE)=0,"",VLOOKUP($C30,'Control Sample Data'!$C$99:$M$194,7,FALSE)))</f>
        <v/>
      </c>
      <c r="V30" s="136" t="str">
        <f>IF(C30="","",IF(VLOOKUP($C30,'Control Sample Data'!$C$99:$M$194,8,FALSE)=0,"",VLOOKUP($C30,'Control Sample Data'!$C$99:$M$194,8,FALSE)))</f>
        <v/>
      </c>
      <c r="W30" s="136" t="str">
        <f>IF(C30="","",IF(VLOOKUP($C30,'Control Sample Data'!$C$99:$M$194,9,FALSE)=0,"",VLOOKUP($C30,'Control Sample Data'!$C$99:$M$194,9,FALSE)))</f>
        <v/>
      </c>
      <c r="X30" s="136" t="str">
        <f>IF(C30="","",IF(VLOOKUP($C30,'Control Sample Data'!$C$99:$M$194,10,FALSE)=0,"",VLOOKUP($C30,'Control Sample Data'!$C$99:$M$194,10,FALSE)))</f>
        <v/>
      </c>
      <c r="Y30" s="136" t="str">
        <f>IF(C30="","",IF(VLOOKUP($C30,'Control Sample Data'!$C$99:$M$194,11,FALSE)=0,"",VLOOKUP($C30,'Control Sample Data'!$C$99:$M$194,11,FALSE)))</f>
        <v/>
      </c>
    </row>
    <row r="31" spans="1:25" ht="15" customHeight="1">
      <c r="A31" s="133"/>
      <c r="B31" s="119" t="str">
        <f>IF(C10="","",VLOOKUP(C10,'Gene Table'!B$99:D$194,2,FALSE))</f>
        <v/>
      </c>
      <c r="C31" s="140" t="str">
        <f>IF('Choose Housekeeping Genes'!C10=0,"",'Choose Housekeeping Genes'!C10)</f>
        <v/>
      </c>
      <c r="D31" s="140" t="str">
        <f>IF($C10="","",IF(VLOOKUP($C10,'Test Sample Data'!$C$99:$M$194,2,FALSE)=0,"",VLOOKUP($C10,'Test Sample Data'!$C$99:$M$194,2,FALSE)))</f>
        <v/>
      </c>
      <c r="E31" s="140" t="str">
        <f>IF($C10="","",IF(VLOOKUP($C10,'Test Sample Data'!$C$99:$M$194,3,FALSE)=0,"",VLOOKUP($C10,'Test Sample Data'!$C$99:$M$194,3,FALSE)))</f>
        <v/>
      </c>
      <c r="F31" s="136" t="str">
        <f>IF($C10="","",IF(VLOOKUP($C10,'Test Sample Data'!$C$99:$M$194,4,FALSE)=0,"",VLOOKUP($C10,'Test Sample Data'!$C$99:$M$194,4,FALSE)))</f>
        <v/>
      </c>
      <c r="G31" s="136" t="str">
        <f>IF($C10="","",IF(VLOOKUP($C10,'Test Sample Data'!$C$99:$M$194,5,FALSE)=0,"",VLOOKUP($C10,'Test Sample Data'!$C$99:$M$194,5,FALSE)))</f>
        <v/>
      </c>
      <c r="H31" s="136" t="str">
        <f>IF($C10="","",IF(VLOOKUP($C10,'Test Sample Data'!$C$99:$M$194,6,FALSE)=0,"",VLOOKUP($C10,'Test Sample Data'!$C$99:$M$194,6,FALSE)))</f>
        <v/>
      </c>
      <c r="I31" s="136" t="str">
        <f>IF($C10="","",IF(VLOOKUP($C10,'Test Sample Data'!$C$99:$M$194,7,FALSE)=0,"",VLOOKUP($C10,'Test Sample Data'!$C$99:$M$194,7,FALSE)))</f>
        <v/>
      </c>
      <c r="J31" s="136" t="str">
        <f>IF($C10="","",IF(VLOOKUP($C10,'Test Sample Data'!$C$99:$M$194,8,FALSE)=0,"",VLOOKUP($C10,'Test Sample Data'!$C$99:$M$194,8,FALSE)))</f>
        <v/>
      </c>
      <c r="K31" s="136" t="str">
        <f>IF($C10="","",IF(VLOOKUP($C10,'Test Sample Data'!$C$99:$M$194,9,FALSE)=0,"",VLOOKUP($C10,'Test Sample Data'!$C$99:$M$194,9,FALSE)))</f>
        <v/>
      </c>
      <c r="L31" s="136" t="str">
        <f>IF($C10="","",IF(VLOOKUP($C10,'Test Sample Data'!$C$99:$M$194,10,FALSE)=0,"",VLOOKUP($C10,'Test Sample Data'!$C$99:$M$194,10,FALSE)))</f>
        <v/>
      </c>
      <c r="M31" s="136" t="str">
        <f>IF($C10="","",IF(VLOOKUP($C10,'Test Sample Data'!$C$99:$M$194,11,FALSE)=0,"",VLOOKUP($C10,'Test Sample Data'!$C$99:$M$194,11,FALSE)))</f>
        <v/>
      </c>
      <c r="N31" s="145" t="str">
        <f t="shared" si="3"/>
        <v/>
      </c>
      <c r="O31" s="30" t="str">
        <f>IF('Choose Housekeeping Genes'!C31=0,"",'Choose Housekeeping Genes'!C31)</f>
        <v/>
      </c>
      <c r="P31" s="136" t="str">
        <f>IF(C31="","",IF(VLOOKUP($C31,'Control Sample Data'!$C$99:$M$194,2,FALSE)=0,"",VLOOKUP($C31,'Control Sample Data'!$C$99:$M$194,2,FALSE)))</f>
        <v/>
      </c>
      <c r="Q31" s="136" t="str">
        <f>IF(C31="","",IF(VLOOKUP($C31,'Control Sample Data'!$C$99:$M$194,3,FALSE)=0,"",VLOOKUP($C31,'Control Sample Data'!$C$99:$M$194,3,FALSE)))</f>
        <v/>
      </c>
      <c r="R31" s="136" t="str">
        <f>IF(C31="","",IF(VLOOKUP($C31,'Control Sample Data'!$C$99:$M$194,4,FALSE)=0,"",VLOOKUP($C31,'Control Sample Data'!$C$99:$M$194,4,FALSE)))</f>
        <v/>
      </c>
      <c r="S31" s="136" t="str">
        <f>IF(C31="","",IF(VLOOKUP($C31,'Control Sample Data'!$C$99:$M$194,5,FALSE)=0,"",VLOOKUP($C31,'Control Sample Data'!$C$99:$M$194,5,FALSE)))</f>
        <v/>
      </c>
      <c r="T31" s="136" t="str">
        <f>IF(C31="","",IF(VLOOKUP($C31,'Control Sample Data'!$C$99:$M$194,6,FALSE)=0,"",VLOOKUP($C31,'Control Sample Data'!$C$99:$M$194,6,FALSE)))</f>
        <v/>
      </c>
      <c r="U31" s="136" t="str">
        <f>IF(C31="","",IF(VLOOKUP($C31,'Control Sample Data'!$C$99:$M$194,7,FALSE)=0,"",VLOOKUP($C31,'Control Sample Data'!$C$99:$M$194,7,FALSE)))</f>
        <v/>
      </c>
      <c r="V31" s="136" t="str">
        <f>IF(C31="","",IF(VLOOKUP($C31,'Control Sample Data'!$C$99:$M$194,8,FALSE)=0,"",VLOOKUP($C31,'Control Sample Data'!$C$99:$M$194,8,FALSE)))</f>
        <v/>
      </c>
      <c r="W31" s="136" t="str">
        <f>IF(C31="","",IF(VLOOKUP($C31,'Control Sample Data'!$C$99:$M$194,9,FALSE)=0,"",VLOOKUP($C31,'Control Sample Data'!$C$99:$M$194,9,FALSE)))</f>
        <v/>
      </c>
      <c r="X31" s="136" t="str">
        <f>IF(C31="","",IF(VLOOKUP($C31,'Control Sample Data'!$C$99:$M$194,10,FALSE)=0,"",VLOOKUP($C31,'Control Sample Data'!$C$99:$M$194,10,FALSE)))</f>
        <v/>
      </c>
      <c r="Y31" s="136" t="str">
        <f>IF(C31="","",IF(VLOOKUP($C31,'Control Sample Data'!$C$99:$M$194,11,FALSE)=0,"",VLOOKUP($C31,'Control Sample Data'!$C$99:$M$194,11,FALSE)))</f>
        <v/>
      </c>
    </row>
    <row r="32" spans="1:25" ht="15" customHeight="1">
      <c r="A32" s="133"/>
      <c r="B32" s="119" t="str">
        <f>IF(C11="","",VLOOKUP(C11,'Gene Table'!B$99:D$194,2,FALSE))</f>
        <v/>
      </c>
      <c r="C32" s="140" t="str">
        <f>IF('Choose Housekeeping Genes'!C11=0,"",'Choose Housekeeping Genes'!C11)</f>
        <v/>
      </c>
      <c r="D32" s="140" t="str">
        <f>IF($C11="","",IF(VLOOKUP($C11,'Test Sample Data'!$C$99:$M$194,2,FALSE)=0,"",VLOOKUP($C11,'Test Sample Data'!$C$99:$M$194,2,FALSE)))</f>
        <v/>
      </c>
      <c r="E32" s="140" t="str">
        <f>IF($C11="","",IF(VLOOKUP($C11,'Test Sample Data'!$C$99:$M$194,3,FALSE)=0,"",VLOOKUP($C11,'Test Sample Data'!$C$99:$M$194,3,FALSE)))</f>
        <v/>
      </c>
      <c r="F32" s="136" t="str">
        <f>IF($C11="","",IF(VLOOKUP($C11,'Test Sample Data'!$C$99:$M$194,4,FALSE)=0,"",VLOOKUP($C11,'Test Sample Data'!$C$99:$M$194,4,FALSE)))</f>
        <v/>
      </c>
      <c r="G32" s="136" t="str">
        <f>IF($C11="","",IF(VLOOKUP($C11,'Test Sample Data'!$C$99:$M$194,5,FALSE)=0,"",VLOOKUP($C11,'Test Sample Data'!$C$99:$M$194,5,FALSE)))</f>
        <v/>
      </c>
      <c r="H32" s="136" t="str">
        <f>IF($C11="","",IF(VLOOKUP($C11,'Test Sample Data'!$C$99:$M$194,6,FALSE)=0,"",VLOOKUP($C11,'Test Sample Data'!$C$99:$M$194,6,FALSE)))</f>
        <v/>
      </c>
      <c r="I32" s="136" t="str">
        <f>IF($C11="","",IF(VLOOKUP($C11,'Test Sample Data'!$C$99:$M$194,7,FALSE)=0,"",VLOOKUP($C11,'Test Sample Data'!$C$99:$M$194,7,FALSE)))</f>
        <v/>
      </c>
      <c r="J32" s="136" t="str">
        <f>IF($C11="","",IF(VLOOKUP($C11,'Test Sample Data'!$C$99:$M$194,8,FALSE)=0,"",VLOOKUP($C11,'Test Sample Data'!$C$99:$M$194,8,FALSE)))</f>
        <v/>
      </c>
      <c r="K32" s="136" t="str">
        <f>IF($C11="","",IF(VLOOKUP($C11,'Test Sample Data'!$C$99:$M$194,9,FALSE)=0,"",VLOOKUP($C11,'Test Sample Data'!$C$99:$M$194,9,FALSE)))</f>
        <v/>
      </c>
      <c r="L32" s="136" t="str">
        <f>IF($C11="","",IF(VLOOKUP($C11,'Test Sample Data'!$C$99:$M$194,10,FALSE)=0,"",VLOOKUP($C11,'Test Sample Data'!$C$99:$M$194,10,FALSE)))</f>
        <v/>
      </c>
      <c r="M32" s="136" t="str">
        <f>IF($C11="","",IF(VLOOKUP($C11,'Test Sample Data'!$C$99:$M$194,11,FALSE)=0,"",VLOOKUP($C11,'Test Sample Data'!$C$99:$M$194,11,FALSE)))</f>
        <v/>
      </c>
      <c r="N32" s="145" t="str">
        <f t="shared" si="3"/>
        <v/>
      </c>
      <c r="O32" s="30" t="str">
        <f>IF('Choose Housekeeping Genes'!C32=0,"",'Choose Housekeeping Genes'!C32)</f>
        <v/>
      </c>
      <c r="P32" s="136" t="str">
        <f>IF(C32="","",IF(VLOOKUP($C32,'Control Sample Data'!$C$99:$M$194,2,FALSE)=0,"",VLOOKUP($C32,'Control Sample Data'!$C$99:$M$194,2,FALSE)))</f>
        <v/>
      </c>
      <c r="Q32" s="136" t="str">
        <f>IF(C32="","",IF(VLOOKUP($C32,'Control Sample Data'!$C$99:$M$194,3,FALSE)=0,"",VLOOKUP($C32,'Control Sample Data'!$C$99:$M$194,3,FALSE)))</f>
        <v/>
      </c>
      <c r="R32" s="136" t="str">
        <f>IF(C32="","",IF(VLOOKUP($C32,'Control Sample Data'!$C$99:$M$194,4,FALSE)=0,"",VLOOKUP($C32,'Control Sample Data'!$C$99:$M$194,4,FALSE)))</f>
        <v/>
      </c>
      <c r="S32" s="136" t="str">
        <f>IF(C32="","",IF(VLOOKUP($C32,'Control Sample Data'!$C$99:$M$194,5,FALSE)=0,"",VLOOKUP($C32,'Control Sample Data'!$C$99:$M$194,5,FALSE)))</f>
        <v/>
      </c>
      <c r="T32" s="136" t="str">
        <f>IF(C32="","",IF(VLOOKUP($C32,'Control Sample Data'!$C$99:$M$194,6,FALSE)=0,"",VLOOKUP($C32,'Control Sample Data'!$C$99:$M$194,6,FALSE)))</f>
        <v/>
      </c>
      <c r="U32" s="136" t="str">
        <f>IF(C32="","",IF(VLOOKUP($C32,'Control Sample Data'!$C$99:$M$194,7,FALSE)=0,"",VLOOKUP($C32,'Control Sample Data'!$C$99:$M$194,7,FALSE)))</f>
        <v/>
      </c>
      <c r="V32" s="136" t="str">
        <f>IF(C32="","",IF(VLOOKUP($C32,'Control Sample Data'!$C$99:$M$194,8,FALSE)=0,"",VLOOKUP($C32,'Control Sample Data'!$C$99:$M$194,8,FALSE)))</f>
        <v/>
      </c>
      <c r="W32" s="136" t="str">
        <f>IF(C32="","",IF(VLOOKUP($C32,'Control Sample Data'!$C$99:$M$194,9,FALSE)=0,"",VLOOKUP($C32,'Control Sample Data'!$C$99:$M$194,9,FALSE)))</f>
        <v/>
      </c>
      <c r="X32" s="136" t="str">
        <f>IF(C32="","",IF(VLOOKUP($C32,'Control Sample Data'!$C$99:$M$194,10,FALSE)=0,"",VLOOKUP($C32,'Control Sample Data'!$C$99:$M$194,10,FALSE)))</f>
        <v/>
      </c>
      <c r="Y32" s="136" t="str">
        <f>IF(C32="","",IF(VLOOKUP($C32,'Control Sample Data'!$C$99:$M$194,11,FALSE)=0,"",VLOOKUP($C32,'Control Sample Data'!$C$99:$M$194,11,FALSE)))</f>
        <v/>
      </c>
    </row>
    <row r="33" spans="1:25" ht="15" customHeight="1">
      <c r="A33" s="133"/>
      <c r="B33" s="119" t="str">
        <f>IF(C12="","",VLOOKUP(C12,'Gene Table'!B$99:D$194,2,FALSE))</f>
        <v/>
      </c>
      <c r="C33" s="140" t="str">
        <f>IF('Choose Housekeeping Genes'!C12=0,"",'Choose Housekeeping Genes'!C12)</f>
        <v/>
      </c>
      <c r="D33" s="140" t="str">
        <f>IF($C12="","",IF(VLOOKUP($C12,'Test Sample Data'!$C$99:$M$194,2,FALSE)=0,"",VLOOKUP($C12,'Test Sample Data'!$C$99:$M$194,2,FALSE)))</f>
        <v/>
      </c>
      <c r="E33" s="140" t="str">
        <f>IF($C12="","",IF(VLOOKUP($C12,'Test Sample Data'!$C$99:$M$194,3,FALSE)=0,"",VLOOKUP($C12,'Test Sample Data'!$C$99:$M$194,3,FALSE)))</f>
        <v/>
      </c>
      <c r="F33" s="136" t="str">
        <f>IF($C12="","",IF(VLOOKUP($C12,'Test Sample Data'!$C$99:$M$194,4,FALSE)=0,"",VLOOKUP($C12,'Test Sample Data'!$C$99:$M$194,4,FALSE)))</f>
        <v/>
      </c>
      <c r="G33" s="136" t="str">
        <f>IF($C12="","",IF(VLOOKUP($C12,'Test Sample Data'!$C$99:$M$194,5,FALSE)=0,"",VLOOKUP($C12,'Test Sample Data'!$C$99:$M$194,5,FALSE)))</f>
        <v/>
      </c>
      <c r="H33" s="136" t="str">
        <f>IF($C12="","",IF(VLOOKUP($C12,'Test Sample Data'!$C$99:$M$194,6,FALSE)=0,"",VLOOKUP($C12,'Test Sample Data'!$C$99:$M$194,6,FALSE)))</f>
        <v/>
      </c>
      <c r="I33" s="136" t="str">
        <f>IF($C12="","",IF(VLOOKUP($C12,'Test Sample Data'!$C$99:$M$194,7,FALSE)=0,"",VLOOKUP($C12,'Test Sample Data'!$C$99:$M$194,7,FALSE)))</f>
        <v/>
      </c>
      <c r="J33" s="136" t="str">
        <f>IF($C12="","",IF(VLOOKUP($C12,'Test Sample Data'!$C$99:$M$194,8,FALSE)=0,"",VLOOKUP($C12,'Test Sample Data'!$C$99:$M$194,8,FALSE)))</f>
        <v/>
      </c>
      <c r="K33" s="136" t="str">
        <f>IF($C12="","",IF(VLOOKUP($C12,'Test Sample Data'!$C$99:$M$194,9,FALSE)=0,"",VLOOKUP($C12,'Test Sample Data'!$C$99:$M$194,9,FALSE)))</f>
        <v/>
      </c>
      <c r="L33" s="136" t="str">
        <f>IF($C12="","",IF(VLOOKUP($C12,'Test Sample Data'!$C$99:$M$194,10,FALSE)=0,"",VLOOKUP($C12,'Test Sample Data'!$C$99:$M$194,10,FALSE)))</f>
        <v/>
      </c>
      <c r="M33" s="136" t="str">
        <f>IF($C12="","",IF(VLOOKUP($C12,'Test Sample Data'!$C$99:$M$194,11,FALSE)=0,"",VLOOKUP($C12,'Test Sample Data'!$C$99:$M$194,11,FALSE)))</f>
        <v/>
      </c>
      <c r="N33" s="145" t="str">
        <f t="shared" si="3"/>
        <v/>
      </c>
      <c r="O33" s="30" t="str">
        <f>IF('Choose Housekeeping Genes'!C33=0,"",'Choose Housekeeping Genes'!C33)</f>
        <v/>
      </c>
      <c r="P33" s="136" t="str">
        <f>IF(C33="","",IF(VLOOKUP($C33,'Control Sample Data'!$C$99:$M$194,2,FALSE)=0,"",VLOOKUP($C33,'Control Sample Data'!$C$99:$M$194,2,FALSE)))</f>
        <v/>
      </c>
      <c r="Q33" s="136" t="str">
        <f>IF(C33="","",IF(VLOOKUP($C33,'Control Sample Data'!$C$99:$M$194,3,FALSE)=0,"",VLOOKUP($C33,'Control Sample Data'!$C$99:$M$194,3,FALSE)))</f>
        <v/>
      </c>
      <c r="R33" s="136" t="str">
        <f>IF(C33="","",IF(VLOOKUP($C33,'Control Sample Data'!$C$99:$M$194,4,FALSE)=0,"",VLOOKUP($C33,'Control Sample Data'!$C$99:$M$194,4,FALSE)))</f>
        <v/>
      </c>
      <c r="S33" s="136" t="str">
        <f>IF(C33="","",IF(VLOOKUP($C33,'Control Sample Data'!$C$99:$M$194,5,FALSE)=0,"",VLOOKUP($C33,'Control Sample Data'!$C$99:$M$194,5,FALSE)))</f>
        <v/>
      </c>
      <c r="T33" s="136" t="str">
        <f>IF(C33="","",IF(VLOOKUP($C33,'Control Sample Data'!$C$99:$M$194,6,FALSE)=0,"",VLOOKUP($C33,'Control Sample Data'!$C$99:$M$194,6,FALSE)))</f>
        <v/>
      </c>
      <c r="U33" s="136" t="str">
        <f>IF(C33="","",IF(VLOOKUP($C33,'Control Sample Data'!$C$99:$M$194,7,FALSE)=0,"",VLOOKUP($C33,'Control Sample Data'!$C$99:$M$194,7,FALSE)))</f>
        <v/>
      </c>
      <c r="V33" s="136" t="str">
        <f>IF(C33="","",IF(VLOOKUP($C33,'Control Sample Data'!$C$99:$M$194,8,FALSE)=0,"",VLOOKUP($C33,'Control Sample Data'!$C$99:$M$194,8,FALSE)))</f>
        <v/>
      </c>
      <c r="W33" s="136" t="str">
        <f>IF(C33="","",IF(VLOOKUP($C33,'Control Sample Data'!$C$99:$M$194,9,FALSE)=0,"",VLOOKUP($C33,'Control Sample Data'!$C$99:$M$194,9,FALSE)))</f>
        <v/>
      </c>
      <c r="X33" s="136" t="str">
        <f>IF(C33="","",IF(VLOOKUP($C33,'Control Sample Data'!$C$99:$M$194,10,FALSE)=0,"",VLOOKUP($C33,'Control Sample Data'!$C$99:$M$194,10,FALSE)))</f>
        <v/>
      </c>
      <c r="Y33" s="136" t="str">
        <f>IF(C33="","",IF(VLOOKUP($C33,'Control Sample Data'!$C$99:$M$194,11,FALSE)=0,"",VLOOKUP($C33,'Control Sample Data'!$C$99:$M$194,11,FALSE)))</f>
        <v/>
      </c>
    </row>
    <row r="34" spans="1:25" ht="15" customHeight="1">
      <c r="A34" s="133"/>
      <c r="B34" s="119" t="str">
        <f>IF(C13="","",VLOOKUP(C13,'Gene Table'!B$99:D$194,2,FALSE))</f>
        <v/>
      </c>
      <c r="C34" s="140" t="str">
        <f>IF('Choose Housekeeping Genes'!C13=0,"",'Choose Housekeeping Genes'!C13)</f>
        <v/>
      </c>
      <c r="D34" s="140" t="str">
        <f>IF($C13="","",IF(VLOOKUP($C13,'Test Sample Data'!$C$99:$M$194,2,FALSE)=0,"",VLOOKUP($C13,'Test Sample Data'!$C$99:$M$194,2,FALSE)))</f>
        <v/>
      </c>
      <c r="E34" s="140" t="str">
        <f>IF($C13="","",IF(VLOOKUP($C13,'Test Sample Data'!$C$99:$M$194,3,FALSE)=0,"",VLOOKUP($C13,'Test Sample Data'!$C$99:$M$194,3,FALSE)))</f>
        <v/>
      </c>
      <c r="F34" s="136" t="str">
        <f>IF($C13="","",IF(VLOOKUP($C13,'Test Sample Data'!$C$99:$M$194,4,FALSE)=0,"",VLOOKUP($C13,'Test Sample Data'!$C$99:$M$194,4,FALSE)))</f>
        <v/>
      </c>
      <c r="G34" s="136" t="str">
        <f>IF($C13="","",IF(VLOOKUP($C13,'Test Sample Data'!$C$99:$M$194,5,FALSE)=0,"",VLOOKUP($C13,'Test Sample Data'!$C$99:$M$194,5,FALSE)))</f>
        <v/>
      </c>
      <c r="H34" s="136" t="str">
        <f>IF($C13="","",IF(VLOOKUP($C13,'Test Sample Data'!$C$99:$M$194,6,FALSE)=0,"",VLOOKUP($C13,'Test Sample Data'!$C$99:$M$194,6,FALSE)))</f>
        <v/>
      </c>
      <c r="I34" s="136" t="str">
        <f>IF($C13="","",IF(VLOOKUP($C13,'Test Sample Data'!$C$99:$M$194,7,FALSE)=0,"",VLOOKUP($C13,'Test Sample Data'!$C$99:$M$194,7,FALSE)))</f>
        <v/>
      </c>
      <c r="J34" s="136" t="str">
        <f>IF($C13="","",IF(VLOOKUP($C13,'Test Sample Data'!$C$99:$M$194,8,FALSE)=0,"",VLOOKUP($C13,'Test Sample Data'!$C$99:$M$194,8,FALSE)))</f>
        <v/>
      </c>
      <c r="K34" s="136" t="str">
        <f>IF($C13="","",IF(VLOOKUP($C13,'Test Sample Data'!$C$99:$M$194,9,FALSE)=0,"",VLOOKUP($C13,'Test Sample Data'!$C$99:$M$194,9,FALSE)))</f>
        <v/>
      </c>
      <c r="L34" s="136" t="str">
        <f>IF($C13="","",IF(VLOOKUP($C13,'Test Sample Data'!$C$99:$M$194,10,FALSE)=0,"",VLOOKUP($C13,'Test Sample Data'!$C$99:$M$194,10,FALSE)))</f>
        <v/>
      </c>
      <c r="M34" s="136" t="str">
        <f>IF($C13="","",IF(VLOOKUP($C13,'Test Sample Data'!$C$99:$M$194,11,FALSE)=0,"",VLOOKUP($C13,'Test Sample Data'!$C$99:$M$194,11,FALSE)))</f>
        <v/>
      </c>
      <c r="N34" s="145" t="str">
        <f t="shared" si="3"/>
        <v/>
      </c>
      <c r="O34" s="30" t="str">
        <f>IF('Choose Housekeeping Genes'!C34=0,"",'Choose Housekeeping Genes'!C34)</f>
        <v/>
      </c>
      <c r="P34" s="136" t="str">
        <f>IF(C34="","",IF(VLOOKUP($C34,'Control Sample Data'!$C$99:$M$194,2,FALSE)=0,"",VLOOKUP($C34,'Control Sample Data'!$C$99:$M$194,2,FALSE)))</f>
        <v/>
      </c>
      <c r="Q34" s="136" t="str">
        <f>IF(C34="","",IF(VLOOKUP($C34,'Control Sample Data'!$C$99:$M$194,3,FALSE)=0,"",VLOOKUP($C34,'Control Sample Data'!$C$99:$M$194,3,FALSE)))</f>
        <v/>
      </c>
      <c r="R34" s="136" t="str">
        <f>IF(C34="","",IF(VLOOKUP($C34,'Control Sample Data'!$C$99:$M$194,4,FALSE)=0,"",VLOOKUP($C34,'Control Sample Data'!$C$99:$M$194,4,FALSE)))</f>
        <v/>
      </c>
      <c r="S34" s="136" t="str">
        <f>IF(C34="","",IF(VLOOKUP($C34,'Control Sample Data'!$C$99:$M$194,5,FALSE)=0,"",VLOOKUP($C34,'Control Sample Data'!$C$99:$M$194,5,FALSE)))</f>
        <v/>
      </c>
      <c r="T34" s="136" t="str">
        <f>IF(C34="","",IF(VLOOKUP($C34,'Control Sample Data'!$C$99:$M$194,6,FALSE)=0,"",VLOOKUP($C34,'Control Sample Data'!$C$99:$M$194,6,FALSE)))</f>
        <v/>
      </c>
      <c r="U34" s="136" t="str">
        <f>IF(C34="","",IF(VLOOKUP($C34,'Control Sample Data'!$C$99:$M$194,7,FALSE)=0,"",VLOOKUP($C34,'Control Sample Data'!$C$99:$M$194,7,FALSE)))</f>
        <v/>
      </c>
      <c r="V34" s="136" t="str">
        <f>IF(C34="","",IF(VLOOKUP($C34,'Control Sample Data'!$C$99:$M$194,8,FALSE)=0,"",VLOOKUP($C34,'Control Sample Data'!$C$99:$M$194,8,FALSE)))</f>
        <v/>
      </c>
      <c r="W34" s="136" t="str">
        <f>IF(C34="","",IF(VLOOKUP($C34,'Control Sample Data'!$C$99:$M$194,9,FALSE)=0,"",VLOOKUP($C34,'Control Sample Data'!$C$99:$M$194,9,FALSE)))</f>
        <v/>
      </c>
      <c r="X34" s="136" t="str">
        <f>IF(C34="","",IF(VLOOKUP($C34,'Control Sample Data'!$C$99:$M$194,10,FALSE)=0,"",VLOOKUP($C34,'Control Sample Data'!$C$99:$M$194,10,FALSE)))</f>
        <v/>
      </c>
      <c r="Y34" s="136" t="str">
        <f>IF(C34="","",IF(VLOOKUP($C34,'Control Sample Data'!$C$99:$M$194,11,FALSE)=0,"",VLOOKUP($C34,'Control Sample Data'!$C$99:$M$194,11,FALSE)))</f>
        <v/>
      </c>
    </row>
    <row r="35" spans="1:25" ht="15" customHeight="1">
      <c r="A35" s="133"/>
      <c r="B35" s="119" t="str">
        <f>IF(C14="","",VLOOKUP(C14,'Gene Table'!B$99:D$194,2,FALSE))</f>
        <v/>
      </c>
      <c r="C35" s="140" t="str">
        <f>IF('Choose Housekeeping Genes'!C14=0,"",'Choose Housekeeping Genes'!C14)</f>
        <v/>
      </c>
      <c r="D35" s="140" t="str">
        <f>IF($C14="","",IF(VLOOKUP($C14,'Test Sample Data'!$C$99:$M$194,2,FALSE)=0,"",VLOOKUP($C14,'Test Sample Data'!$C$99:$M$194,2,FALSE)))</f>
        <v/>
      </c>
      <c r="E35" s="140" t="str">
        <f>IF($C14="","",IF(VLOOKUP($C14,'Test Sample Data'!$C$99:$M$194,3,FALSE)=0,"",VLOOKUP($C14,'Test Sample Data'!$C$99:$M$194,3,FALSE)))</f>
        <v/>
      </c>
      <c r="F35" s="136" t="str">
        <f>IF($C14="","",IF(VLOOKUP($C14,'Test Sample Data'!$C$99:$M$194,4,FALSE)=0,"",VLOOKUP($C14,'Test Sample Data'!$C$99:$M$194,4,FALSE)))</f>
        <v/>
      </c>
      <c r="G35" s="136" t="str">
        <f>IF($C14="","",IF(VLOOKUP($C14,'Test Sample Data'!$C$99:$M$194,5,FALSE)=0,"",VLOOKUP($C14,'Test Sample Data'!$C$99:$M$194,5,FALSE)))</f>
        <v/>
      </c>
      <c r="H35" s="136" t="str">
        <f>IF($C14="","",IF(VLOOKUP($C14,'Test Sample Data'!$C$99:$M$194,6,FALSE)=0,"",VLOOKUP($C14,'Test Sample Data'!$C$99:$M$194,6,FALSE)))</f>
        <v/>
      </c>
      <c r="I35" s="136" t="str">
        <f>IF($C14="","",IF(VLOOKUP($C14,'Test Sample Data'!$C$99:$M$194,7,FALSE)=0,"",VLOOKUP($C14,'Test Sample Data'!$C$99:$M$194,7,FALSE)))</f>
        <v/>
      </c>
      <c r="J35" s="136" t="str">
        <f>IF($C14="","",IF(VLOOKUP($C14,'Test Sample Data'!$C$99:$M$194,8,FALSE)=0,"",VLOOKUP($C14,'Test Sample Data'!$C$99:$M$194,8,FALSE)))</f>
        <v/>
      </c>
      <c r="K35" s="136" t="str">
        <f>IF($C14="","",IF(VLOOKUP($C14,'Test Sample Data'!$C$99:$M$194,9,FALSE)=0,"",VLOOKUP($C14,'Test Sample Data'!$C$99:$M$194,9,FALSE)))</f>
        <v/>
      </c>
      <c r="L35" s="136" t="str">
        <f>IF($C14="","",IF(VLOOKUP($C14,'Test Sample Data'!$C$99:$M$194,10,FALSE)=0,"",VLOOKUP($C14,'Test Sample Data'!$C$99:$M$194,10,FALSE)))</f>
        <v/>
      </c>
      <c r="M35" s="136" t="str">
        <f>IF($C14="","",IF(VLOOKUP($C14,'Test Sample Data'!$C$99:$M$194,11,FALSE)=0,"",VLOOKUP($C14,'Test Sample Data'!$C$99:$M$194,11,FALSE)))</f>
        <v/>
      </c>
      <c r="N35" s="145" t="str">
        <f t="shared" si="3"/>
        <v/>
      </c>
      <c r="O35" s="30" t="str">
        <f>IF('Choose Housekeeping Genes'!C35=0,"",'Choose Housekeeping Genes'!C35)</f>
        <v/>
      </c>
      <c r="P35" s="136" t="str">
        <f>IF(C35="","",IF(VLOOKUP($C35,'Control Sample Data'!$C$99:$M$194,2,FALSE)=0,"",VLOOKUP($C35,'Control Sample Data'!$C$99:$M$194,2,FALSE)))</f>
        <v/>
      </c>
      <c r="Q35" s="136" t="str">
        <f>IF(C35="","",IF(VLOOKUP($C35,'Control Sample Data'!$C$99:$M$194,3,FALSE)=0,"",VLOOKUP($C35,'Control Sample Data'!$C$99:$M$194,3,FALSE)))</f>
        <v/>
      </c>
      <c r="R35" s="136" t="str">
        <f>IF(C35="","",IF(VLOOKUP($C35,'Control Sample Data'!$C$99:$M$194,4,FALSE)=0,"",VLOOKUP($C35,'Control Sample Data'!$C$99:$M$194,4,FALSE)))</f>
        <v/>
      </c>
      <c r="S35" s="136" t="str">
        <f>IF(C35="","",IF(VLOOKUP($C35,'Control Sample Data'!$C$99:$M$194,5,FALSE)=0,"",VLOOKUP($C35,'Control Sample Data'!$C$99:$M$194,5,FALSE)))</f>
        <v/>
      </c>
      <c r="T35" s="136" t="str">
        <f>IF(C35="","",IF(VLOOKUP($C35,'Control Sample Data'!$C$99:$M$194,6,FALSE)=0,"",VLOOKUP($C35,'Control Sample Data'!$C$99:$M$194,6,FALSE)))</f>
        <v/>
      </c>
      <c r="U35" s="136" t="str">
        <f>IF(C35="","",IF(VLOOKUP($C35,'Control Sample Data'!$C$99:$M$194,7,FALSE)=0,"",VLOOKUP($C35,'Control Sample Data'!$C$99:$M$194,7,FALSE)))</f>
        <v/>
      </c>
      <c r="V35" s="136" t="str">
        <f>IF(C35="","",IF(VLOOKUP($C35,'Control Sample Data'!$C$99:$M$194,8,FALSE)=0,"",VLOOKUP($C35,'Control Sample Data'!$C$99:$M$194,8,FALSE)))</f>
        <v/>
      </c>
      <c r="W35" s="136" t="str">
        <f>IF(C35="","",IF(VLOOKUP($C35,'Control Sample Data'!$C$99:$M$194,9,FALSE)=0,"",VLOOKUP($C35,'Control Sample Data'!$C$99:$M$194,9,FALSE)))</f>
        <v/>
      </c>
      <c r="X35" s="136" t="str">
        <f>IF(C35="","",IF(VLOOKUP($C35,'Control Sample Data'!$C$99:$M$194,10,FALSE)=0,"",VLOOKUP($C35,'Control Sample Data'!$C$99:$M$194,10,FALSE)))</f>
        <v/>
      </c>
      <c r="Y35" s="136" t="str">
        <f>IF(C35="","",IF(VLOOKUP($C35,'Control Sample Data'!$C$99:$M$194,11,FALSE)=0,"",VLOOKUP($C35,'Control Sample Data'!$C$99:$M$194,11,FALSE)))</f>
        <v/>
      </c>
    </row>
    <row r="36" spans="1:25" ht="15" customHeight="1">
      <c r="A36" s="133"/>
      <c r="B36" s="119" t="str">
        <f>IF(C15="","",VLOOKUP(C15,'Gene Table'!B$99:D$194,2,FALSE))</f>
        <v/>
      </c>
      <c r="C36" s="140" t="str">
        <f>IF('Choose Housekeeping Genes'!C15=0,"",'Choose Housekeeping Genes'!C15)</f>
        <v/>
      </c>
      <c r="D36" s="140" t="str">
        <f>IF($C15="","",IF(VLOOKUP($C15,'Test Sample Data'!$C$99:$M$194,2,FALSE)=0,"",VLOOKUP($C15,'Test Sample Data'!$C$99:$M$194,2,FALSE)))</f>
        <v/>
      </c>
      <c r="E36" s="140" t="str">
        <f>IF($C15="","",IF(VLOOKUP($C15,'Test Sample Data'!$C$99:$M$194,3,FALSE)=0,"",VLOOKUP($C15,'Test Sample Data'!$C$99:$M$194,3,FALSE)))</f>
        <v/>
      </c>
      <c r="F36" s="136" t="str">
        <f>IF($C15="","",IF(VLOOKUP($C15,'Test Sample Data'!$C$99:$M$194,4,FALSE)=0,"",VLOOKUP($C15,'Test Sample Data'!$C$99:$M$194,4,FALSE)))</f>
        <v/>
      </c>
      <c r="G36" s="136" t="str">
        <f>IF($C15="","",IF(VLOOKUP($C15,'Test Sample Data'!$C$99:$M$194,5,FALSE)=0,"",VLOOKUP($C15,'Test Sample Data'!$C$99:$M$194,5,FALSE)))</f>
        <v/>
      </c>
      <c r="H36" s="136" t="str">
        <f>IF($C15="","",IF(VLOOKUP($C15,'Test Sample Data'!$C$99:$M$194,6,FALSE)=0,"",VLOOKUP($C15,'Test Sample Data'!$C$99:$M$194,6,FALSE)))</f>
        <v/>
      </c>
      <c r="I36" s="136" t="str">
        <f>IF($C15="","",IF(VLOOKUP($C15,'Test Sample Data'!$C$99:$M$194,7,FALSE)=0,"",VLOOKUP($C15,'Test Sample Data'!$C$99:$M$194,7,FALSE)))</f>
        <v/>
      </c>
      <c r="J36" s="136" t="str">
        <f>IF($C15="","",IF(VLOOKUP($C15,'Test Sample Data'!$C$99:$M$194,8,FALSE)=0,"",VLOOKUP($C15,'Test Sample Data'!$C$99:$M$194,8,FALSE)))</f>
        <v/>
      </c>
      <c r="K36" s="136" t="str">
        <f>IF($C15="","",IF(VLOOKUP($C15,'Test Sample Data'!$C$99:$M$194,9,FALSE)=0,"",VLOOKUP($C15,'Test Sample Data'!$C$99:$M$194,9,FALSE)))</f>
        <v/>
      </c>
      <c r="L36" s="136" t="str">
        <f>IF($C15="","",IF(VLOOKUP($C15,'Test Sample Data'!$C$99:$M$194,10,FALSE)=0,"",VLOOKUP($C15,'Test Sample Data'!$C$99:$M$194,10,FALSE)))</f>
        <v/>
      </c>
      <c r="M36" s="136" t="str">
        <f>IF($C15="","",IF(VLOOKUP($C15,'Test Sample Data'!$C$99:$M$194,11,FALSE)=0,"",VLOOKUP($C15,'Test Sample Data'!$C$99:$M$194,11,FALSE)))</f>
        <v/>
      </c>
      <c r="N36" s="145" t="str">
        <f t="shared" si="3"/>
        <v/>
      </c>
      <c r="O36" s="30" t="str">
        <f>IF('Choose Housekeeping Genes'!C36=0,"",'Choose Housekeeping Genes'!C36)</f>
        <v/>
      </c>
      <c r="P36" s="136" t="str">
        <f>IF(C36="","",IF(VLOOKUP($C36,'Control Sample Data'!$C$99:$M$194,2,FALSE)=0,"",VLOOKUP($C36,'Control Sample Data'!$C$99:$M$194,2,FALSE)))</f>
        <v/>
      </c>
      <c r="Q36" s="136" t="str">
        <f>IF(C36="","",IF(VLOOKUP($C36,'Control Sample Data'!$C$99:$M$194,3,FALSE)=0,"",VLOOKUP($C36,'Control Sample Data'!$C$99:$M$194,3,FALSE)))</f>
        <v/>
      </c>
      <c r="R36" s="136" t="str">
        <f>IF(C36="","",IF(VLOOKUP($C36,'Control Sample Data'!$C$99:$M$194,4,FALSE)=0,"",VLOOKUP($C36,'Control Sample Data'!$C$99:$M$194,4,FALSE)))</f>
        <v/>
      </c>
      <c r="S36" s="136" t="str">
        <f>IF(C36="","",IF(VLOOKUP($C36,'Control Sample Data'!$C$99:$M$194,5,FALSE)=0,"",VLOOKUP($C36,'Control Sample Data'!$C$99:$M$194,5,FALSE)))</f>
        <v/>
      </c>
      <c r="T36" s="136" t="str">
        <f>IF(C36="","",IF(VLOOKUP($C36,'Control Sample Data'!$C$99:$M$194,6,FALSE)=0,"",VLOOKUP($C36,'Control Sample Data'!$C$99:$M$194,6,FALSE)))</f>
        <v/>
      </c>
      <c r="U36" s="136" t="str">
        <f>IF(C36="","",IF(VLOOKUP($C36,'Control Sample Data'!$C$99:$M$194,7,FALSE)=0,"",VLOOKUP($C36,'Control Sample Data'!$C$99:$M$194,7,FALSE)))</f>
        <v/>
      </c>
      <c r="V36" s="136" t="str">
        <f>IF(C36="","",IF(VLOOKUP($C36,'Control Sample Data'!$C$99:$M$194,8,FALSE)=0,"",VLOOKUP($C36,'Control Sample Data'!$C$99:$M$194,8,FALSE)))</f>
        <v/>
      </c>
      <c r="W36" s="136" t="str">
        <f>IF(C36="","",IF(VLOOKUP($C36,'Control Sample Data'!$C$99:$M$194,9,FALSE)=0,"",VLOOKUP($C36,'Control Sample Data'!$C$99:$M$194,9,FALSE)))</f>
        <v/>
      </c>
      <c r="X36" s="136" t="str">
        <f>IF(C36="","",IF(VLOOKUP($C36,'Control Sample Data'!$C$99:$M$194,10,FALSE)=0,"",VLOOKUP($C36,'Control Sample Data'!$C$99:$M$194,10,FALSE)))</f>
        <v/>
      </c>
      <c r="Y36" s="136" t="str">
        <f>IF(C36="","",IF(VLOOKUP($C36,'Control Sample Data'!$C$99:$M$194,11,FALSE)=0,"",VLOOKUP($C36,'Control Sample Data'!$C$99:$M$194,11,FALSE)))</f>
        <v/>
      </c>
    </row>
    <row r="37" spans="1:25" ht="15" customHeight="1">
      <c r="A37" s="133"/>
      <c r="B37" s="119" t="str">
        <f>IF(C16="","",VLOOKUP(C16,'Gene Table'!B$99:D$194,2,FALSE))</f>
        <v/>
      </c>
      <c r="C37" s="140" t="str">
        <f>IF('Choose Housekeeping Genes'!C16=0,"",'Choose Housekeeping Genes'!C16)</f>
        <v/>
      </c>
      <c r="D37" s="140" t="str">
        <f>IF($C16="","",IF(VLOOKUP($C16,'Test Sample Data'!$C$99:$M$194,2,FALSE)=0,"",VLOOKUP($C16,'Test Sample Data'!$C$99:$M$194,2,FALSE)))</f>
        <v/>
      </c>
      <c r="E37" s="140" t="str">
        <f>IF($C16="","",IF(VLOOKUP($C16,'Test Sample Data'!$C$99:$M$194,3,FALSE)=0,"",VLOOKUP($C16,'Test Sample Data'!$C$99:$M$194,3,FALSE)))</f>
        <v/>
      </c>
      <c r="F37" s="136" t="str">
        <f>IF($C16="","",IF(VLOOKUP($C16,'Test Sample Data'!$C$99:$M$194,4,FALSE)=0,"",VLOOKUP($C16,'Test Sample Data'!$C$99:$M$194,4,FALSE)))</f>
        <v/>
      </c>
      <c r="G37" s="136" t="str">
        <f>IF($C16="","",IF(VLOOKUP($C16,'Test Sample Data'!$C$99:$M$194,5,FALSE)=0,"",VLOOKUP($C16,'Test Sample Data'!$C$99:$M$194,5,FALSE)))</f>
        <v/>
      </c>
      <c r="H37" s="136" t="str">
        <f>IF($C16="","",IF(VLOOKUP($C16,'Test Sample Data'!$C$99:$M$194,6,FALSE)=0,"",VLOOKUP($C16,'Test Sample Data'!$C$99:$M$194,6,FALSE)))</f>
        <v/>
      </c>
      <c r="I37" s="136" t="str">
        <f>IF($C16="","",IF(VLOOKUP($C16,'Test Sample Data'!$C$99:$M$194,7,FALSE)=0,"",VLOOKUP($C16,'Test Sample Data'!$C$99:$M$194,7,FALSE)))</f>
        <v/>
      </c>
      <c r="J37" s="136" t="str">
        <f>IF($C16="","",IF(VLOOKUP($C16,'Test Sample Data'!$C$99:$M$194,8,FALSE)=0,"",VLOOKUP($C16,'Test Sample Data'!$C$99:$M$194,8,FALSE)))</f>
        <v/>
      </c>
      <c r="K37" s="136" t="str">
        <f>IF($C16="","",IF(VLOOKUP($C16,'Test Sample Data'!$C$99:$M$194,9,FALSE)=0,"",VLOOKUP($C16,'Test Sample Data'!$C$99:$M$194,9,FALSE)))</f>
        <v/>
      </c>
      <c r="L37" s="136" t="str">
        <f>IF($C16="","",IF(VLOOKUP($C16,'Test Sample Data'!$C$99:$M$194,10,FALSE)=0,"",VLOOKUP($C16,'Test Sample Data'!$C$99:$M$194,10,FALSE)))</f>
        <v/>
      </c>
      <c r="M37" s="136" t="str">
        <f>IF($C16="","",IF(VLOOKUP($C16,'Test Sample Data'!$C$99:$M$194,11,FALSE)=0,"",VLOOKUP($C16,'Test Sample Data'!$C$99:$M$194,11,FALSE)))</f>
        <v/>
      </c>
      <c r="N37" s="145" t="str">
        <f t="shared" si="3"/>
        <v/>
      </c>
      <c r="O37" s="30" t="str">
        <f>IF('Choose Housekeeping Genes'!C37=0,"",'Choose Housekeeping Genes'!C37)</f>
        <v/>
      </c>
      <c r="P37" s="136" t="str">
        <f>IF(C37="","",IF(VLOOKUP($C37,'Control Sample Data'!$C$99:$M$194,2,FALSE)=0,"",VLOOKUP($C37,'Control Sample Data'!$C$99:$M$194,2,FALSE)))</f>
        <v/>
      </c>
      <c r="Q37" s="136" t="str">
        <f>IF(C37="","",IF(VLOOKUP($C37,'Control Sample Data'!$C$99:$M$194,3,FALSE)=0,"",VLOOKUP($C37,'Control Sample Data'!$C$99:$M$194,3,FALSE)))</f>
        <v/>
      </c>
      <c r="R37" s="136" t="str">
        <f>IF(C37="","",IF(VLOOKUP($C37,'Control Sample Data'!$C$99:$M$194,4,FALSE)=0,"",VLOOKUP($C37,'Control Sample Data'!$C$99:$M$194,4,FALSE)))</f>
        <v/>
      </c>
      <c r="S37" s="136" t="str">
        <f>IF(C37="","",IF(VLOOKUP($C37,'Control Sample Data'!$C$99:$M$194,5,FALSE)=0,"",VLOOKUP($C37,'Control Sample Data'!$C$99:$M$194,5,FALSE)))</f>
        <v/>
      </c>
      <c r="T37" s="136" t="str">
        <f>IF(C37="","",IF(VLOOKUP($C37,'Control Sample Data'!$C$99:$M$194,6,FALSE)=0,"",VLOOKUP($C37,'Control Sample Data'!$C$99:$M$194,6,FALSE)))</f>
        <v/>
      </c>
      <c r="U37" s="136" t="str">
        <f>IF(C37="","",IF(VLOOKUP($C37,'Control Sample Data'!$C$99:$M$194,7,FALSE)=0,"",VLOOKUP($C37,'Control Sample Data'!$C$99:$M$194,7,FALSE)))</f>
        <v/>
      </c>
      <c r="V37" s="136" t="str">
        <f>IF(C37="","",IF(VLOOKUP($C37,'Control Sample Data'!$C$99:$M$194,8,FALSE)=0,"",VLOOKUP($C37,'Control Sample Data'!$C$99:$M$194,8,FALSE)))</f>
        <v/>
      </c>
      <c r="W37" s="136" t="str">
        <f>IF(C37="","",IF(VLOOKUP($C37,'Control Sample Data'!$C$99:$M$194,9,FALSE)=0,"",VLOOKUP($C37,'Control Sample Data'!$C$99:$M$194,9,FALSE)))</f>
        <v/>
      </c>
      <c r="X37" s="136" t="str">
        <f>IF(C37="","",IF(VLOOKUP($C37,'Control Sample Data'!$C$99:$M$194,10,FALSE)=0,"",VLOOKUP($C37,'Control Sample Data'!$C$99:$M$194,10,FALSE)))</f>
        <v/>
      </c>
      <c r="Y37" s="136" t="str">
        <f>IF(C37="","",IF(VLOOKUP($C37,'Control Sample Data'!$C$99:$M$194,11,FALSE)=0,"",VLOOKUP($C37,'Control Sample Data'!$C$99:$M$194,11,FALSE)))</f>
        <v/>
      </c>
    </row>
    <row r="38" spans="1:25" ht="15" customHeight="1">
      <c r="A38" s="133"/>
      <c r="B38" s="119" t="str">
        <f>IF(C17="","",VLOOKUP(C17,'Gene Table'!B$99:D$194,2,FALSE))</f>
        <v/>
      </c>
      <c r="C38" s="140" t="str">
        <f>IF('Choose Housekeeping Genes'!C17=0,"",'Choose Housekeeping Genes'!C17)</f>
        <v/>
      </c>
      <c r="D38" s="140" t="str">
        <f>IF($C17="","",IF(VLOOKUP($C17,'Test Sample Data'!$C$99:$M$194,2,FALSE)=0,"",VLOOKUP($C17,'Test Sample Data'!$C$99:$M$194,2,FALSE)))</f>
        <v/>
      </c>
      <c r="E38" s="140" t="str">
        <f>IF($C17="","",IF(VLOOKUP($C17,'Test Sample Data'!$C$99:$M$194,3,FALSE)=0,"",VLOOKUP($C17,'Test Sample Data'!$C$99:$M$194,3,FALSE)))</f>
        <v/>
      </c>
      <c r="F38" s="136" t="str">
        <f>IF($C17="","",IF(VLOOKUP($C17,'Test Sample Data'!$C$99:$M$194,4,FALSE)=0,"",VLOOKUP($C17,'Test Sample Data'!$C$99:$M$194,4,FALSE)))</f>
        <v/>
      </c>
      <c r="G38" s="136" t="str">
        <f>IF($C17="","",IF(VLOOKUP($C17,'Test Sample Data'!$C$99:$M$194,5,FALSE)=0,"",VLOOKUP($C17,'Test Sample Data'!$C$99:$M$194,5,FALSE)))</f>
        <v/>
      </c>
      <c r="H38" s="136" t="str">
        <f>IF($C17="","",IF(VLOOKUP($C17,'Test Sample Data'!$C$99:$M$194,6,FALSE)=0,"",VLOOKUP($C17,'Test Sample Data'!$C$99:$M$194,6,FALSE)))</f>
        <v/>
      </c>
      <c r="I38" s="136" t="str">
        <f>IF($C17="","",IF(VLOOKUP($C17,'Test Sample Data'!$C$99:$M$194,7,FALSE)=0,"",VLOOKUP($C17,'Test Sample Data'!$C$99:$M$194,7,FALSE)))</f>
        <v/>
      </c>
      <c r="J38" s="136" t="str">
        <f>IF($C17="","",IF(VLOOKUP($C17,'Test Sample Data'!$C$99:$M$194,8,FALSE)=0,"",VLOOKUP($C17,'Test Sample Data'!$C$99:$M$194,8,FALSE)))</f>
        <v/>
      </c>
      <c r="K38" s="136" t="str">
        <f>IF($C17="","",IF(VLOOKUP($C17,'Test Sample Data'!$C$99:$M$194,9,FALSE)=0,"",VLOOKUP($C17,'Test Sample Data'!$C$99:$M$194,9,FALSE)))</f>
        <v/>
      </c>
      <c r="L38" s="136" t="str">
        <f>IF($C17="","",IF(VLOOKUP($C17,'Test Sample Data'!$C$99:$M$194,10,FALSE)=0,"",VLOOKUP($C17,'Test Sample Data'!$C$99:$M$194,10,FALSE)))</f>
        <v/>
      </c>
      <c r="M38" s="136" t="str">
        <f>IF($C17="","",IF(VLOOKUP($C17,'Test Sample Data'!$C$99:$M$194,11,FALSE)=0,"",VLOOKUP($C17,'Test Sample Data'!$C$99:$M$194,11,FALSE)))</f>
        <v/>
      </c>
      <c r="N38" s="145" t="str">
        <f aca="true" t="shared" si="4" ref="N38:N43">IF(B38=0,"",B38)</f>
        <v/>
      </c>
      <c r="O38" s="30" t="str">
        <f>IF('Choose Housekeeping Genes'!C38=0,"",'Choose Housekeeping Genes'!C38)</f>
        <v/>
      </c>
      <c r="P38" s="136" t="str">
        <f>IF(C38="","",IF(VLOOKUP($C38,'Control Sample Data'!$C$99:$M$194,2,FALSE)=0,"",VLOOKUP($C38,'Control Sample Data'!$C$99:$M$194,2,FALSE)))</f>
        <v/>
      </c>
      <c r="Q38" s="136" t="str">
        <f>IF(C38="","",IF(VLOOKUP($C38,'Control Sample Data'!$C$99:$M$194,3,FALSE)=0,"",VLOOKUP($C38,'Control Sample Data'!$C$99:$M$194,3,FALSE)))</f>
        <v/>
      </c>
      <c r="R38" s="136" t="str">
        <f>IF(C38="","",IF(VLOOKUP($C38,'Control Sample Data'!$C$99:$M$194,4,FALSE)=0,"",VLOOKUP($C38,'Control Sample Data'!$C$99:$M$194,4,FALSE)))</f>
        <v/>
      </c>
      <c r="S38" s="136" t="str">
        <f>IF(C38="","",IF(VLOOKUP($C38,'Control Sample Data'!$C$99:$M$194,5,FALSE)=0,"",VLOOKUP($C38,'Control Sample Data'!$C$99:$M$194,5,FALSE)))</f>
        <v/>
      </c>
      <c r="T38" s="136" t="str">
        <f>IF(C38="","",IF(VLOOKUP($C38,'Control Sample Data'!$C$99:$M$194,6,FALSE)=0,"",VLOOKUP($C38,'Control Sample Data'!$C$99:$M$194,6,FALSE)))</f>
        <v/>
      </c>
      <c r="U38" s="136" t="str">
        <f>IF(C38="","",IF(VLOOKUP($C38,'Control Sample Data'!$C$99:$M$194,7,FALSE)=0,"",VLOOKUP($C38,'Control Sample Data'!$C$99:$M$194,7,FALSE)))</f>
        <v/>
      </c>
      <c r="V38" s="136" t="str">
        <f>IF(C38="","",IF(VLOOKUP($C38,'Control Sample Data'!$C$99:$M$194,8,FALSE)=0,"",VLOOKUP($C38,'Control Sample Data'!$C$99:$M$194,8,FALSE)))</f>
        <v/>
      </c>
      <c r="W38" s="136" t="str">
        <f>IF(C38="","",IF(VLOOKUP($C38,'Control Sample Data'!$C$99:$M$194,9,FALSE)=0,"",VLOOKUP($C38,'Control Sample Data'!$C$99:$M$194,9,FALSE)))</f>
        <v/>
      </c>
      <c r="X38" s="136" t="str">
        <f>IF(C38="","",IF(VLOOKUP($C38,'Control Sample Data'!$C$99:$M$194,10,FALSE)=0,"",VLOOKUP($C38,'Control Sample Data'!$C$99:$M$194,10,FALSE)))</f>
        <v/>
      </c>
      <c r="Y38" s="136" t="str">
        <f>IF(C38="","",IF(VLOOKUP($C38,'Control Sample Data'!$C$99:$M$194,11,FALSE)=0,"",VLOOKUP($C38,'Control Sample Data'!$C$99:$M$194,11,FALSE)))</f>
        <v/>
      </c>
    </row>
    <row r="39" spans="1:25" ht="15" customHeight="1">
      <c r="A39" s="133"/>
      <c r="B39" s="119" t="str">
        <f>IF(C18="","",VLOOKUP(C18,'Gene Table'!B$99:D$194,2,FALSE))</f>
        <v/>
      </c>
      <c r="C39" s="140" t="str">
        <f>IF('Choose Housekeeping Genes'!C18=0,"",'Choose Housekeeping Genes'!C18)</f>
        <v/>
      </c>
      <c r="D39" s="140" t="str">
        <f>IF($C18="","",IF(VLOOKUP($C18,'Test Sample Data'!$C$99:$M$194,2,FALSE)=0,"",VLOOKUP($C18,'Test Sample Data'!$C$99:$M$194,2,FALSE)))</f>
        <v/>
      </c>
      <c r="E39" s="140" t="str">
        <f>IF($C18="","",IF(VLOOKUP($C18,'Test Sample Data'!$C$99:$M$194,3,FALSE)=0,"",VLOOKUP($C18,'Test Sample Data'!$C$99:$M$194,3,FALSE)))</f>
        <v/>
      </c>
      <c r="F39" s="136" t="str">
        <f>IF($C18="","",IF(VLOOKUP($C18,'Test Sample Data'!$C$99:$M$194,4,FALSE)=0,"",VLOOKUP($C18,'Test Sample Data'!$C$99:$M$194,4,FALSE)))</f>
        <v/>
      </c>
      <c r="G39" s="136" t="str">
        <f>IF($C18="","",IF(VLOOKUP($C18,'Test Sample Data'!$C$99:$M$194,5,FALSE)=0,"",VLOOKUP($C18,'Test Sample Data'!$C$99:$M$194,5,FALSE)))</f>
        <v/>
      </c>
      <c r="H39" s="136" t="str">
        <f>IF($C18="","",IF(VLOOKUP($C18,'Test Sample Data'!$C$99:$M$194,6,FALSE)=0,"",VLOOKUP($C18,'Test Sample Data'!$C$99:$M$194,6,FALSE)))</f>
        <v/>
      </c>
      <c r="I39" s="136" t="str">
        <f>IF($C18="","",IF(VLOOKUP($C18,'Test Sample Data'!$C$99:$M$194,7,FALSE)=0,"",VLOOKUP($C18,'Test Sample Data'!$C$99:$M$194,7,FALSE)))</f>
        <v/>
      </c>
      <c r="J39" s="136" t="str">
        <f>IF($C18="","",IF(VLOOKUP($C18,'Test Sample Data'!$C$99:$M$194,8,FALSE)=0,"",VLOOKUP($C18,'Test Sample Data'!$C$99:$M$194,8,FALSE)))</f>
        <v/>
      </c>
      <c r="K39" s="136" t="str">
        <f>IF($C18="","",IF(VLOOKUP($C18,'Test Sample Data'!$C$99:$M$194,9,FALSE)=0,"",VLOOKUP($C18,'Test Sample Data'!$C$99:$M$194,9,FALSE)))</f>
        <v/>
      </c>
      <c r="L39" s="136" t="str">
        <f>IF($C18="","",IF(VLOOKUP($C18,'Test Sample Data'!$C$99:$M$194,10,FALSE)=0,"",VLOOKUP($C18,'Test Sample Data'!$C$99:$M$194,10,FALSE)))</f>
        <v/>
      </c>
      <c r="M39" s="136" t="str">
        <f>IF($C18="","",IF(VLOOKUP($C18,'Test Sample Data'!$C$99:$M$194,11,FALSE)=0,"",VLOOKUP($C18,'Test Sample Data'!$C$99:$M$194,11,FALSE)))</f>
        <v/>
      </c>
      <c r="N39" s="145" t="str">
        <f t="shared" si="4"/>
        <v/>
      </c>
      <c r="O39" s="30" t="str">
        <f>IF('Choose Housekeeping Genes'!C39=0,"",'Choose Housekeeping Genes'!C39)</f>
        <v/>
      </c>
      <c r="P39" s="136" t="str">
        <f>IF(C39="","",IF(VLOOKUP($C39,'Control Sample Data'!$C$99:$M$194,2,FALSE)=0,"",VLOOKUP($C39,'Control Sample Data'!$C$99:$M$194,2,FALSE)))</f>
        <v/>
      </c>
      <c r="Q39" s="136" t="str">
        <f>IF(C39="","",IF(VLOOKUP($C39,'Control Sample Data'!$C$99:$M$194,3,FALSE)=0,"",VLOOKUP($C39,'Control Sample Data'!$C$99:$M$194,3,FALSE)))</f>
        <v/>
      </c>
      <c r="R39" s="136" t="str">
        <f>IF(C39="","",IF(VLOOKUP($C39,'Control Sample Data'!$C$99:$M$194,4,FALSE)=0,"",VLOOKUP($C39,'Control Sample Data'!$C$99:$M$194,4,FALSE)))</f>
        <v/>
      </c>
      <c r="S39" s="136" t="str">
        <f>IF(C39="","",IF(VLOOKUP($C39,'Control Sample Data'!$C$99:$M$194,5,FALSE)=0,"",VLOOKUP($C39,'Control Sample Data'!$C$99:$M$194,5,FALSE)))</f>
        <v/>
      </c>
      <c r="T39" s="136" t="str">
        <f>IF(C39="","",IF(VLOOKUP($C39,'Control Sample Data'!$C$99:$M$194,6,FALSE)=0,"",VLOOKUP($C39,'Control Sample Data'!$C$99:$M$194,6,FALSE)))</f>
        <v/>
      </c>
      <c r="U39" s="136" t="str">
        <f>IF(C39="","",IF(VLOOKUP($C39,'Control Sample Data'!$C$99:$M$194,7,FALSE)=0,"",VLOOKUP($C39,'Control Sample Data'!$C$99:$M$194,7,FALSE)))</f>
        <v/>
      </c>
      <c r="V39" s="136" t="str">
        <f>IF(C39="","",IF(VLOOKUP($C39,'Control Sample Data'!$C$99:$M$194,8,FALSE)=0,"",VLOOKUP($C39,'Control Sample Data'!$C$99:$M$194,8,FALSE)))</f>
        <v/>
      </c>
      <c r="W39" s="136" t="str">
        <f>IF(C39="","",IF(VLOOKUP($C39,'Control Sample Data'!$C$99:$M$194,9,FALSE)=0,"",VLOOKUP($C39,'Control Sample Data'!$C$99:$M$194,9,FALSE)))</f>
        <v/>
      </c>
      <c r="X39" s="136" t="str">
        <f>IF(C39="","",IF(VLOOKUP($C39,'Control Sample Data'!$C$99:$M$194,10,FALSE)=0,"",VLOOKUP($C39,'Control Sample Data'!$C$99:$M$194,10,FALSE)))</f>
        <v/>
      </c>
      <c r="Y39" s="136" t="str">
        <f>IF(C39="","",IF(VLOOKUP($C39,'Control Sample Data'!$C$99:$M$194,11,FALSE)=0,"",VLOOKUP($C39,'Control Sample Data'!$C$99:$M$194,11,FALSE)))</f>
        <v/>
      </c>
    </row>
    <row r="40" spans="1:25" ht="15" customHeight="1">
      <c r="A40" s="133"/>
      <c r="B40" s="119" t="str">
        <f>IF(C19="","",VLOOKUP(C19,'Gene Table'!B$99:D$194,2,FALSE))</f>
        <v/>
      </c>
      <c r="C40" s="140" t="str">
        <f>IF('Choose Housekeeping Genes'!C19=0,"",'Choose Housekeeping Genes'!C19)</f>
        <v/>
      </c>
      <c r="D40" s="140" t="str">
        <f>IF($C19="","",IF(VLOOKUP($C19,'Test Sample Data'!$C$99:$M$194,2,FALSE)=0,"",VLOOKUP($C19,'Test Sample Data'!$C$99:$M$194,2,FALSE)))</f>
        <v/>
      </c>
      <c r="E40" s="140" t="str">
        <f>IF($C19="","",IF(VLOOKUP($C19,'Test Sample Data'!$C$99:$M$194,3,FALSE)=0,"",VLOOKUP($C19,'Test Sample Data'!$C$99:$M$194,3,FALSE)))</f>
        <v/>
      </c>
      <c r="F40" s="136" t="str">
        <f>IF($C19="","",IF(VLOOKUP($C19,'Test Sample Data'!$C$99:$M$194,4,FALSE)=0,"",VLOOKUP($C19,'Test Sample Data'!$C$99:$M$194,4,FALSE)))</f>
        <v/>
      </c>
      <c r="G40" s="136" t="str">
        <f>IF($C19="","",IF(VLOOKUP($C19,'Test Sample Data'!$C$99:$M$194,5,FALSE)=0,"",VLOOKUP($C19,'Test Sample Data'!$C$99:$M$194,5,FALSE)))</f>
        <v/>
      </c>
      <c r="H40" s="136" t="str">
        <f>IF($C19="","",IF(VLOOKUP($C19,'Test Sample Data'!$C$99:$M$194,6,FALSE)=0,"",VLOOKUP($C19,'Test Sample Data'!$C$99:$M$194,6,FALSE)))</f>
        <v/>
      </c>
      <c r="I40" s="136" t="str">
        <f>IF($C19="","",IF(VLOOKUP($C19,'Test Sample Data'!$C$99:$M$194,7,FALSE)=0,"",VLOOKUP($C19,'Test Sample Data'!$C$99:$M$194,7,FALSE)))</f>
        <v/>
      </c>
      <c r="J40" s="136" t="str">
        <f>IF($C19="","",IF(VLOOKUP($C19,'Test Sample Data'!$C$99:$M$194,8,FALSE)=0,"",VLOOKUP($C19,'Test Sample Data'!$C$99:$M$194,8,FALSE)))</f>
        <v/>
      </c>
      <c r="K40" s="136" t="str">
        <f>IF($C19="","",IF(VLOOKUP($C19,'Test Sample Data'!$C$99:$M$194,9,FALSE)=0,"",VLOOKUP($C19,'Test Sample Data'!$C$99:$M$194,9,FALSE)))</f>
        <v/>
      </c>
      <c r="L40" s="136" t="str">
        <f>IF($C19="","",IF(VLOOKUP($C19,'Test Sample Data'!$C$99:$M$194,10,FALSE)=0,"",VLOOKUP($C19,'Test Sample Data'!$C$99:$M$194,10,FALSE)))</f>
        <v/>
      </c>
      <c r="M40" s="136" t="str">
        <f>IF($C19="","",IF(VLOOKUP($C19,'Test Sample Data'!$C$99:$M$194,11,FALSE)=0,"",VLOOKUP($C19,'Test Sample Data'!$C$99:$M$194,11,FALSE)))</f>
        <v/>
      </c>
      <c r="N40" s="145" t="str">
        <f t="shared" si="4"/>
        <v/>
      </c>
      <c r="O40" s="30" t="str">
        <f>IF('Choose Housekeeping Genes'!C40=0,"",'Choose Housekeeping Genes'!C40)</f>
        <v/>
      </c>
      <c r="P40" s="136" t="str">
        <f>IF(C40="","",IF(VLOOKUP($C40,'Control Sample Data'!$C$99:$M$194,2,FALSE)=0,"",VLOOKUP($C40,'Control Sample Data'!$C$99:$M$194,2,FALSE)))</f>
        <v/>
      </c>
      <c r="Q40" s="136" t="str">
        <f>IF(C40="","",IF(VLOOKUP($C40,'Control Sample Data'!$C$99:$M$194,3,FALSE)=0,"",VLOOKUP($C40,'Control Sample Data'!$C$99:$M$194,3,FALSE)))</f>
        <v/>
      </c>
      <c r="R40" s="136" t="str">
        <f>IF(C40="","",IF(VLOOKUP($C40,'Control Sample Data'!$C$99:$M$194,4,FALSE)=0,"",VLOOKUP($C40,'Control Sample Data'!$C$99:$M$194,4,FALSE)))</f>
        <v/>
      </c>
      <c r="S40" s="136" t="str">
        <f>IF(C40="","",IF(VLOOKUP($C40,'Control Sample Data'!$C$99:$M$194,5,FALSE)=0,"",VLOOKUP($C40,'Control Sample Data'!$C$99:$M$194,5,FALSE)))</f>
        <v/>
      </c>
      <c r="T40" s="136" t="str">
        <f>IF(C40="","",IF(VLOOKUP($C40,'Control Sample Data'!$C$99:$M$194,6,FALSE)=0,"",VLOOKUP($C40,'Control Sample Data'!$C$99:$M$194,6,FALSE)))</f>
        <v/>
      </c>
      <c r="U40" s="136" t="str">
        <f>IF(C40="","",IF(VLOOKUP($C40,'Control Sample Data'!$C$99:$M$194,7,FALSE)=0,"",VLOOKUP($C40,'Control Sample Data'!$C$99:$M$194,7,FALSE)))</f>
        <v/>
      </c>
      <c r="V40" s="136" t="str">
        <f>IF(C40="","",IF(VLOOKUP($C40,'Control Sample Data'!$C$99:$M$194,8,FALSE)=0,"",VLOOKUP($C40,'Control Sample Data'!$C$99:$M$194,8,FALSE)))</f>
        <v/>
      </c>
      <c r="W40" s="136" t="str">
        <f>IF(C40="","",IF(VLOOKUP($C40,'Control Sample Data'!$C$99:$M$194,9,FALSE)=0,"",VLOOKUP($C40,'Control Sample Data'!$C$99:$M$194,9,FALSE)))</f>
        <v/>
      </c>
      <c r="X40" s="136" t="str">
        <f>IF(C40="","",IF(VLOOKUP($C40,'Control Sample Data'!$C$99:$M$194,10,FALSE)=0,"",VLOOKUP($C40,'Control Sample Data'!$C$99:$M$194,10,FALSE)))</f>
        <v/>
      </c>
      <c r="Y40" s="136" t="str">
        <f>IF(C40="","",IF(VLOOKUP($C40,'Control Sample Data'!$C$99:$M$194,11,FALSE)=0,"",VLOOKUP($C40,'Control Sample Data'!$C$99:$M$194,11,FALSE)))</f>
        <v/>
      </c>
    </row>
    <row r="41" spans="1:25" ht="15" customHeight="1">
      <c r="A41" s="133"/>
      <c r="B41" s="119" t="str">
        <f>IF(C20="","",VLOOKUP(C20,'Gene Table'!B$99:D$194,2,FALSE))</f>
        <v/>
      </c>
      <c r="C41" s="140" t="str">
        <f>IF('Choose Housekeeping Genes'!C20=0,"",'Choose Housekeeping Genes'!C20)</f>
        <v/>
      </c>
      <c r="D41" s="140" t="str">
        <f>IF($C20="","",IF(VLOOKUP($C20,'Test Sample Data'!$C$99:$M$194,2,FALSE)=0,"",VLOOKUP($C20,'Test Sample Data'!$C$99:$M$194,2,FALSE)))</f>
        <v/>
      </c>
      <c r="E41" s="140" t="str">
        <f>IF($C20="","",IF(VLOOKUP($C20,'Test Sample Data'!$C$99:$M$194,3,FALSE)=0,"",VLOOKUP($C20,'Test Sample Data'!$C$99:$M$194,3,FALSE)))</f>
        <v/>
      </c>
      <c r="F41" s="136" t="str">
        <f>IF($C20="","",IF(VLOOKUP($C20,'Test Sample Data'!$C$99:$M$194,4,FALSE)=0,"",VLOOKUP($C20,'Test Sample Data'!$C$99:$M$194,4,FALSE)))</f>
        <v/>
      </c>
      <c r="G41" s="136" t="str">
        <f>IF($C20="","",IF(VLOOKUP($C20,'Test Sample Data'!$C$99:$M$194,5,FALSE)=0,"",VLOOKUP($C20,'Test Sample Data'!$C$99:$M$194,5,FALSE)))</f>
        <v/>
      </c>
      <c r="H41" s="136" t="str">
        <f>IF($C20="","",IF(VLOOKUP($C20,'Test Sample Data'!$C$99:$M$194,6,FALSE)=0,"",VLOOKUP($C20,'Test Sample Data'!$C$99:$M$194,6,FALSE)))</f>
        <v/>
      </c>
      <c r="I41" s="136" t="str">
        <f>IF($C20="","",IF(VLOOKUP($C20,'Test Sample Data'!$C$99:$M$194,7,FALSE)=0,"",VLOOKUP($C20,'Test Sample Data'!$C$99:$M$194,7,FALSE)))</f>
        <v/>
      </c>
      <c r="J41" s="136" t="str">
        <f>IF($C20="","",IF(VLOOKUP($C20,'Test Sample Data'!$C$99:$M$194,8,FALSE)=0,"",VLOOKUP($C20,'Test Sample Data'!$C$99:$M$194,8,FALSE)))</f>
        <v/>
      </c>
      <c r="K41" s="136" t="str">
        <f>IF($C20="","",IF(VLOOKUP($C20,'Test Sample Data'!$C$99:$M$194,9,FALSE)=0,"",VLOOKUP($C20,'Test Sample Data'!$C$99:$M$194,9,FALSE)))</f>
        <v/>
      </c>
      <c r="L41" s="136" t="str">
        <f>IF($C20="","",IF(VLOOKUP($C20,'Test Sample Data'!$C$99:$M$194,10,FALSE)=0,"",VLOOKUP($C20,'Test Sample Data'!$C$99:$M$194,10,FALSE)))</f>
        <v/>
      </c>
      <c r="M41" s="136" t="str">
        <f>IF($C20="","",IF(VLOOKUP($C20,'Test Sample Data'!$C$99:$M$194,11,FALSE)=0,"",VLOOKUP($C20,'Test Sample Data'!$C$99:$M$194,11,FALSE)))</f>
        <v/>
      </c>
      <c r="N41" s="145" t="str">
        <f t="shared" si="4"/>
        <v/>
      </c>
      <c r="O41" s="30" t="str">
        <f>IF('Choose Housekeeping Genes'!C41=0,"",'Choose Housekeeping Genes'!C41)</f>
        <v/>
      </c>
      <c r="P41" s="136" t="str">
        <f>IF(C41="","",IF(VLOOKUP($C41,'Control Sample Data'!$C$99:$M$194,2,FALSE)=0,"",VLOOKUP($C41,'Control Sample Data'!$C$99:$M$194,2,FALSE)))</f>
        <v/>
      </c>
      <c r="Q41" s="136" t="str">
        <f>IF(C41="","",IF(VLOOKUP($C41,'Control Sample Data'!$C$99:$M$194,3,FALSE)=0,"",VLOOKUP($C41,'Control Sample Data'!$C$99:$M$194,3,FALSE)))</f>
        <v/>
      </c>
      <c r="R41" s="136" t="str">
        <f>IF(C41="","",IF(VLOOKUP($C41,'Control Sample Data'!$C$99:$M$194,4,FALSE)=0,"",VLOOKUP($C41,'Control Sample Data'!$C$99:$M$194,4,FALSE)))</f>
        <v/>
      </c>
      <c r="S41" s="136" t="str">
        <f>IF(C41="","",IF(VLOOKUP($C41,'Control Sample Data'!$C$99:$M$194,5,FALSE)=0,"",VLOOKUP($C41,'Control Sample Data'!$C$99:$M$194,5,FALSE)))</f>
        <v/>
      </c>
      <c r="T41" s="136" t="str">
        <f>IF(C41="","",IF(VLOOKUP($C41,'Control Sample Data'!$C$99:$M$194,6,FALSE)=0,"",VLOOKUP($C41,'Control Sample Data'!$C$99:$M$194,6,FALSE)))</f>
        <v/>
      </c>
      <c r="U41" s="136" t="str">
        <f>IF(C41="","",IF(VLOOKUP($C41,'Control Sample Data'!$C$99:$M$194,7,FALSE)=0,"",VLOOKUP($C41,'Control Sample Data'!$C$99:$M$194,7,FALSE)))</f>
        <v/>
      </c>
      <c r="V41" s="136" t="str">
        <f>IF(C41="","",IF(VLOOKUP($C41,'Control Sample Data'!$C$99:$M$194,8,FALSE)=0,"",VLOOKUP($C41,'Control Sample Data'!$C$99:$M$194,8,FALSE)))</f>
        <v/>
      </c>
      <c r="W41" s="136" t="str">
        <f>IF(C41="","",IF(VLOOKUP($C41,'Control Sample Data'!$C$99:$M$194,9,FALSE)=0,"",VLOOKUP($C41,'Control Sample Data'!$C$99:$M$194,9,FALSE)))</f>
        <v/>
      </c>
      <c r="X41" s="136" t="str">
        <f>IF(C41="","",IF(VLOOKUP($C41,'Control Sample Data'!$C$99:$M$194,10,FALSE)=0,"",VLOOKUP($C41,'Control Sample Data'!$C$99:$M$194,10,FALSE)))</f>
        <v/>
      </c>
      <c r="Y41" s="136" t="str">
        <f>IF(C41="","",IF(VLOOKUP($C41,'Control Sample Data'!$C$99:$M$194,11,FALSE)=0,"",VLOOKUP($C41,'Control Sample Data'!$C$99:$M$194,11,FALSE)))</f>
        <v/>
      </c>
    </row>
    <row r="42" spans="1:25" ht="15" customHeight="1">
      <c r="A42" s="133"/>
      <c r="B42" s="119" t="str">
        <f>IF(C21="","",VLOOKUP(C21,'Gene Table'!B$99:D$194,2,FALSE))</f>
        <v/>
      </c>
      <c r="C42" s="140" t="str">
        <f>IF('Choose Housekeeping Genes'!C21=0,"",'Choose Housekeeping Genes'!C21)</f>
        <v/>
      </c>
      <c r="D42" s="140" t="str">
        <f>IF($C21="","",IF(VLOOKUP($C21,'Test Sample Data'!$C$99:$M$194,2,FALSE)=0,"",VLOOKUP($C21,'Test Sample Data'!$C$99:$M$194,2,FALSE)))</f>
        <v/>
      </c>
      <c r="E42" s="140" t="str">
        <f>IF($C21="","",IF(VLOOKUP($C21,'Test Sample Data'!$C$99:$M$194,3,FALSE)=0,"",VLOOKUP($C21,'Test Sample Data'!$C$99:$M$194,3,FALSE)))</f>
        <v/>
      </c>
      <c r="F42" s="136" t="str">
        <f>IF($C21="","",IF(VLOOKUP($C21,'Test Sample Data'!$C$99:$M$194,4,FALSE)=0,"",VLOOKUP($C21,'Test Sample Data'!$C$99:$M$194,4,FALSE)))</f>
        <v/>
      </c>
      <c r="G42" s="136" t="str">
        <f>IF($C21="","",IF(VLOOKUP($C21,'Test Sample Data'!$C$99:$M$194,5,FALSE)=0,"",VLOOKUP($C21,'Test Sample Data'!$C$99:$M$194,5,FALSE)))</f>
        <v/>
      </c>
      <c r="H42" s="136" t="str">
        <f>IF($C21="","",IF(VLOOKUP($C21,'Test Sample Data'!$C$99:$M$194,6,FALSE)=0,"",VLOOKUP($C21,'Test Sample Data'!$C$99:$M$194,6,FALSE)))</f>
        <v/>
      </c>
      <c r="I42" s="136" t="str">
        <f>IF($C21="","",IF(VLOOKUP($C21,'Test Sample Data'!$C$99:$M$194,7,FALSE)=0,"",VLOOKUP($C21,'Test Sample Data'!$C$99:$M$194,7,FALSE)))</f>
        <v/>
      </c>
      <c r="J42" s="136" t="str">
        <f>IF($C21="","",IF(VLOOKUP($C21,'Test Sample Data'!$C$99:$M$194,8,FALSE)=0,"",VLOOKUP($C21,'Test Sample Data'!$C$99:$M$194,8,FALSE)))</f>
        <v/>
      </c>
      <c r="K42" s="136" t="str">
        <f>IF($C21="","",IF(VLOOKUP($C21,'Test Sample Data'!$C$99:$M$194,9,FALSE)=0,"",VLOOKUP($C21,'Test Sample Data'!$C$99:$M$194,9,FALSE)))</f>
        <v/>
      </c>
      <c r="L42" s="136" t="str">
        <f>IF($C21="","",IF(VLOOKUP($C21,'Test Sample Data'!$C$99:$M$194,10,FALSE)=0,"",VLOOKUP($C21,'Test Sample Data'!$C$99:$M$194,10,FALSE)))</f>
        <v/>
      </c>
      <c r="M42" s="136" t="str">
        <f>IF($C21="","",IF(VLOOKUP($C21,'Test Sample Data'!$C$99:$M$194,11,FALSE)=0,"",VLOOKUP($C21,'Test Sample Data'!$C$99:$M$194,11,FALSE)))</f>
        <v/>
      </c>
      <c r="N42" s="145" t="str">
        <f t="shared" si="4"/>
        <v/>
      </c>
      <c r="O42" s="30" t="str">
        <f>IF('Choose Housekeeping Genes'!C42=0,"",'Choose Housekeeping Genes'!C42)</f>
        <v/>
      </c>
      <c r="P42" s="136" t="str">
        <f>IF(C42="","",IF(VLOOKUP($C42,'Control Sample Data'!$C$99:$M$194,2,FALSE)=0,"",VLOOKUP($C42,'Control Sample Data'!$C$99:$M$194,2,FALSE)))</f>
        <v/>
      </c>
      <c r="Q42" s="136" t="str">
        <f>IF(C42="","",IF(VLOOKUP($C42,'Control Sample Data'!$C$99:$M$194,3,FALSE)=0,"",VLOOKUP($C42,'Control Sample Data'!$C$99:$M$194,3,FALSE)))</f>
        <v/>
      </c>
      <c r="R42" s="136" t="str">
        <f>IF(C42="","",IF(VLOOKUP($C42,'Control Sample Data'!$C$99:$M$194,4,FALSE)=0,"",VLOOKUP($C42,'Control Sample Data'!$C$99:$M$194,4,FALSE)))</f>
        <v/>
      </c>
      <c r="S42" s="136" t="str">
        <f>IF(C42="","",IF(VLOOKUP($C42,'Control Sample Data'!$C$99:$M$194,5,FALSE)=0,"",VLOOKUP($C42,'Control Sample Data'!$C$99:$M$194,5,FALSE)))</f>
        <v/>
      </c>
      <c r="T42" s="136" t="str">
        <f>IF(C42="","",IF(VLOOKUP($C42,'Control Sample Data'!$C$99:$M$194,6,FALSE)=0,"",VLOOKUP($C42,'Control Sample Data'!$C$99:$M$194,6,FALSE)))</f>
        <v/>
      </c>
      <c r="U42" s="136" t="str">
        <f>IF(C42="","",IF(VLOOKUP($C42,'Control Sample Data'!$C$99:$M$194,7,FALSE)=0,"",VLOOKUP($C42,'Control Sample Data'!$C$99:$M$194,7,FALSE)))</f>
        <v/>
      </c>
      <c r="V42" s="136" t="str">
        <f>IF(C42="","",IF(VLOOKUP($C42,'Control Sample Data'!$C$99:$M$194,8,FALSE)=0,"",VLOOKUP($C42,'Control Sample Data'!$C$99:$M$194,8,FALSE)))</f>
        <v/>
      </c>
      <c r="W42" s="136" t="str">
        <f>IF(C42="","",IF(VLOOKUP($C42,'Control Sample Data'!$C$99:$M$194,9,FALSE)=0,"",VLOOKUP($C42,'Control Sample Data'!$C$99:$M$194,9,FALSE)))</f>
        <v/>
      </c>
      <c r="X42" s="136" t="str">
        <f>IF(C42="","",IF(VLOOKUP($C42,'Control Sample Data'!$C$99:$M$194,10,FALSE)=0,"",VLOOKUP($C42,'Control Sample Data'!$C$99:$M$194,10,FALSE)))</f>
        <v/>
      </c>
      <c r="Y42" s="136" t="str">
        <f>IF(C42="","",IF(VLOOKUP($C42,'Control Sample Data'!$C$99:$M$194,11,FALSE)=0,"",VLOOKUP($C42,'Control Sample Data'!$C$99:$M$194,11,FALSE)))</f>
        <v/>
      </c>
    </row>
    <row r="43" spans="1:25" ht="15" customHeight="1">
      <c r="A43" s="133"/>
      <c r="B43" s="119" t="str">
        <f>IF(C22="","",VLOOKUP(C22,'Gene Table'!B$99:D$194,2,FALSE))</f>
        <v/>
      </c>
      <c r="C43" s="140" t="str">
        <f>IF('Choose Housekeeping Genes'!C22=0,"",'Choose Housekeeping Genes'!C22)</f>
        <v/>
      </c>
      <c r="D43" s="140" t="str">
        <f>IF($C22="","",IF(VLOOKUP($C22,'Test Sample Data'!$C$99:$M$194,2,FALSE)=0,"",VLOOKUP($C22,'Test Sample Data'!$C$99:$M$194,2,FALSE)))</f>
        <v/>
      </c>
      <c r="E43" s="140" t="str">
        <f>IF($C22="","",IF(VLOOKUP($C22,'Test Sample Data'!$C$99:$M$194,3,FALSE)=0,"",VLOOKUP($C22,'Test Sample Data'!$C$99:$M$194,3,FALSE)))</f>
        <v/>
      </c>
      <c r="F43" s="141" t="str">
        <f>IF($C22="","",IF(VLOOKUP($C22,'Test Sample Data'!$C$99:$M$194,4,FALSE)=0,"",VLOOKUP($C22,'Test Sample Data'!$C$99:$M$194,4,FALSE)))</f>
        <v/>
      </c>
      <c r="G43" s="141" t="str">
        <f>IF($C22="","",IF(VLOOKUP($C22,'Test Sample Data'!$C$99:$M$194,5,FALSE)=0,"",VLOOKUP($C22,'Test Sample Data'!$C$99:$M$194,5,FALSE)))</f>
        <v/>
      </c>
      <c r="H43" s="141" t="str">
        <f>IF($C22="","",IF(VLOOKUP($C22,'Test Sample Data'!$C$99:$M$194,6,FALSE)=0,"",VLOOKUP($C22,'Test Sample Data'!$C$99:$M$194,6,FALSE)))</f>
        <v/>
      </c>
      <c r="I43" s="141" t="str">
        <f>IF($C22="","",IF(VLOOKUP($C22,'Test Sample Data'!$C$99:$M$194,7,FALSE)=0,"",VLOOKUP($C22,'Test Sample Data'!$C$99:$M$194,7,FALSE)))</f>
        <v/>
      </c>
      <c r="J43" s="141" t="str">
        <f>IF($C22="","",IF(VLOOKUP($C22,'Test Sample Data'!$C$99:$M$194,8,FALSE)=0,"",VLOOKUP($C22,'Test Sample Data'!$C$99:$M$194,8,FALSE)))</f>
        <v/>
      </c>
      <c r="K43" s="141" t="str">
        <f>IF($C22="","",IF(VLOOKUP($C22,'Test Sample Data'!$C$99:$M$194,9,FALSE)=0,"",VLOOKUP($C22,'Test Sample Data'!$C$99:$M$194,9,FALSE)))</f>
        <v/>
      </c>
      <c r="L43" s="141" t="str">
        <f>IF($C22="","",IF(VLOOKUP($C22,'Test Sample Data'!$C$99:$M$194,10,FALSE)=0,"",VLOOKUP($C22,'Test Sample Data'!$C$99:$M$194,10,FALSE)))</f>
        <v/>
      </c>
      <c r="M43" s="136" t="str">
        <f>IF($C22="","",IF(VLOOKUP($C22,'Test Sample Data'!$C$99:$M$194,11,FALSE)=0,"",VLOOKUP($C22,'Test Sample Data'!$C$99:$M$194,11,FALSE)))</f>
        <v/>
      </c>
      <c r="N43" s="145" t="str">
        <f t="shared" si="4"/>
        <v/>
      </c>
      <c r="O43" s="30" t="str">
        <f>IF('Choose Housekeeping Genes'!C43=0,"",'Choose Housekeeping Genes'!C43)</f>
        <v/>
      </c>
      <c r="P43" s="136" t="str">
        <f>IF(C43="","",IF(VLOOKUP($C43,'Control Sample Data'!$C$99:$M$194,2,FALSE)=0,"",VLOOKUP($C43,'Control Sample Data'!$C$99:$M$194,2,FALSE)))</f>
        <v/>
      </c>
      <c r="Q43" s="136" t="str">
        <f>IF(C43="","",IF(VLOOKUP($C43,'Control Sample Data'!$C$99:$M$194,3,FALSE)=0,"",VLOOKUP($C43,'Control Sample Data'!$C$99:$M$194,3,FALSE)))</f>
        <v/>
      </c>
      <c r="R43" s="136" t="str">
        <f>IF(C43="","",IF(VLOOKUP($C43,'Control Sample Data'!$C$99:$M$194,4,FALSE)=0,"",VLOOKUP($C43,'Control Sample Data'!$C$99:$M$194,4,FALSE)))</f>
        <v/>
      </c>
      <c r="S43" s="136" t="str">
        <f>IF(C43="","",IF(VLOOKUP($C43,'Control Sample Data'!$C$99:$M$194,5,FALSE)=0,"",VLOOKUP($C43,'Control Sample Data'!$C$99:$M$194,5,FALSE)))</f>
        <v/>
      </c>
      <c r="T43" s="136" t="str">
        <f>IF(C43="","",IF(VLOOKUP($C43,'Control Sample Data'!$C$99:$M$194,6,FALSE)=0,"",VLOOKUP($C43,'Control Sample Data'!$C$99:$M$194,6,FALSE)))</f>
        <v/>
      </c>
      <c r="U43" s="136" t="str">
        <f>IF(C43="","",IF(VLOOKUP($C43,'Control Sample Data'!$C$99:$M$194,7,FALSE)=0,"",VLOOKUP($C43,'Control Sample Data'!$C$99:$M$194,7,FALSE)))</f>
        <v/>
      </c>
      <c r="V43" s="136" t="str">
        <f>IF(C43="","",IF(VLOOKUP($C43,'Control Sample Data'!$C$99:$M$194,8,FALSE)=0,"",VLOOKUP($C43,'Control Sample Data'!$C$99:$M$194,8,FALSE)))</f>
        <v/>
      </c>
      <c r="W43" s="136" t="str">
        <f>IF(C43="","",IF(VLOOKUP($C43,'Control Sample Data'!$C$99:$M$194,9,FALSE)=0,"",VLOOKUP($C43,'Control Sample Data'!$C$99:$M$194,9,FALSE)))</f>
        <v/>
      </c>
      <c r="X43" s="136" t="str">
        <f>IF(C43="","",IF(VLOOKUP($C43,'Control Sample Data'!$C$99:$M$194,10,FALSE)=0,"",VLOOKUP($C43,'Control Sample Data'!$C$99:$M$194,10,FALSE)))</f>
        <v/>
      </c>
      <c r="Y43" s="136" t="str">
        <f>IF(C43="","",IF(VLOOKUP($C43,'Control Sample Data'!$C$99:$M$194,11,FALSE)=0,"",VLOOKUP($C43,'Control Sample Data'!$C$99:$M$194,11,FALSE)))</f>
        <v/>
      </c>
    </row>
    <row r="44" spans="1:25" ht="15" customHeight="1">
      <c r="A44" s="133"/>
      <c r="B44" s="142" t="s">
        <v>653</v>
      </c>
      <c r="C44" s="138"/>
      <c r="D44" s="139" t="str">
        <f>IF(ISERROR(AVERAGE(D24:D43)),"",AVERAGE(D24:D43))</f>
        <v/>
      </c>
      <c r="E44" s="139" t="str">
        <f aca="true" t="shared" si="5" ref="E44:M44">IF(ISERROR(AVERAGE(E24:E43)),"",AVERAGE(E24:E43))</f>
        <v/>
      </c>
      <c r="F44" s="139" t="str">
        <f t="shared" si="5"/>
        <v/>
      </c>
      <c r="G44" s="139" t="str">
        <f t="shared" si="5"/>
        <v/>
      </c>
      <c r="H44" s="139" t="str">
        <f t="shared" si="5"/>
        <v/>
      </c>
      <c r="I44" s="139" t="str">
        <f t="shared" si="5"/>
        <v/>
      </c>
      <c r="J44" s="139" t="str">
        <f t="shared" si="5"/>
        <v/>
      </c>
      <c r="K44" s="139" t="str">
        <f t="shared" si="5"/>
        <v/>
      </c>
      <c r="L44" s="139" t="str">
        <f t="shared" si="5"/>
        <v/>
      </c>
      <c r="M44" s="146" t="str">
        <f t="shared" si="5"/>
        <v/>
      </c>
      <c r="N44" s="142" t="s">
        <v>653</v>
      </c>
      <c r="O44" s="138"/>
      <c r="P44" s="139" t="str">
        <f>IF(ISERROR(AVERAGE(P24:P43)),"",AVERAGE(P24:P43))</f>
        <v/>
      </c>
      <c r="Q44" s="139" t="str">
        <f aca="true" t="shared" si="6" ref="Q44:Y44">IF(ISERROR(AVERAGE(Q24:Q43)),"",AVERAGE(Q24:Q43))</f>
        <v/>
      </c>
      <c r="R44" s="139" t="str">
        <f t="shared" si="6"/>
        <v/>
      </c>
      <c r="S44" s="139" t="str">
        <f t="shared" si="6"/>
        <v/>
      </c>
      <c r="T44" s="139" t="str">
        <f t="shared" si="6"/>
        <v/>
      </c>
      <c r="U44" s="139" t="str">
        <f t="shared" si="6"/>
        <v/>
      </c>
      <c r="V44" s="139" t="str">
        <f t="shared" si="6"/>
        <v/>
      </c>
      <c r="W44" s="139" t="str">
        <f t="shared" si="6"/>
        <v/>
      </c>
      <c r="X44" s="139" t="str">
        <f t="shared" si="6"/>
        <v/>
      </c>
      <c r="Y44" s="146" t="str">
        <f t="shared" si="6"/>
        <v/>
      </c>
    </row>
    <row r="120" ht="15" customHeight="1">
      <c r="A120" s="149"/>
    </row>
    <row r="121" ht="15" customHeight="1">
      <c r="A121" s="149"/>
    </row>
    <row r="122" ht="15" customHeight="1">
      <c r="A122" s="149"/>
    </row>
    <row r="123" ht="15" customHeight="1">
      <c r="A123" s="149"/>
    </row>
    <row r="124" ht="15" customHeight="1">
      <c r="A124" s="149"/>
    </row>
    <row r="125" ht="15" customHeight="1">
      <c r="A125" s="149"/>
    </row>
    <row r="126" ht="15" customHeight="1">
      <c r="A126" s="149"/>
    </row>
    <row r="127" ht="15" customHeight="1">
      <c r="A127" s="149"/>
    </row>
    <row r="128" ht="15" customHeight="1">
      <c r="A128" s="149"/>
    </row>
    <row r="129" ht="15" customHeight="1">
      <c r="A129" s="149"/>
    </row>
    <row r="130" ht="15" customHeight="1">
      <c r="A130" s="149"/>
    </row>
    <row r="131" ht="15" customHeight="1">
      <c r="A131" s="14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F69" sqref="F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5" t="s">
        <v>654</v>
      </c>
      <c r="B1" s="96"/>
      <c r="C1" s="96"/>
      <c r="D1" s="96"/>
      <c r="E1" s="96"/>
      <c r="F1" s="96"/>
      <c r="G1" s="96"/>
      <c r="H1" s="97"/>
      <c r="I1" s="29" t="s">
        <v>655</v>
      </c>
      <c r="J1" s="42"/>
      <c r="K1" s="42"/>
      <c r="L1" s="119" t="str">
        <f>Results!F2</f>
        <v>Test Sample</v>
      </c>
      <c r="M1" s="23"/>
    </row>
    <row r="2" spans="1:13" s="59" customFormat="1" ht="15" customHeight="1">
      <c r="A2" s="98" t="s">
        <v>656</v>
      </c>
      <c r="B2" s="99"/>
      <c r="C2" s="99" t="str">
        <f>'Gene Table'!D1</f>
        <v>QG072</v>
      </c>
      <c r="D2" s="100"/>
      <c r="E2" s="101"/>
      <c r="F2" s="102"/>
      <c r="G2" s="102"/>
      <c r="H2" s="103"/>
      <c r="I2" s="29" t="s">
        <v>657</v>
      </c>
      <c r="J2" s="42"/>
      <c r="K2" s="42"/>
      <c r="L2" s="119" t="str">
        <f>Results!G2</f>
        <v>Control Sample</v>
      </c>
      <c r="M2" s="119"/>
    </row>
    <row r="3" spans="1:13" s="59" customFormat="1" ht="15" customHeight="1">
      <c r="A3" s="104"/>
      <c r="B3" s="105"/>
      <c r="C3" s="105"/>
      <c r="D3" s="105"/>
      <c r="E3" s="105"/>
      <c r="F3" s="105"/>
      <c r="G3" s="105"/>
      <c r="H3" s="105"/>
      <c r="I3" s="105"/>
      <c r="J3" s="105"/>
      <c r="K3" s="105"/>
      <c r="L3" s="105"/>
      <c r="M3" s="120"/>
    </row>
    <row r="4" spans="1:13" s="59" customFormat="1" ht="15" customHeight="1">
      <c r="A4" s="106" t="s">
        <v>658</v>
      </c>
      <c r="B4" s="107"/>
      <c r="C4" s="108" t="s">
        <v>659</v>
      </c>
      <c r="D4" s="109">
        <v>3</v>
      </c>
      <c r="E4" s="110"/>
      <c r="F4" s="111"/>
      <c r="G4" s="111"/>
      <c r="H4" s="111"/>
      <c r="I4" s="111"/>
      <c r="J4" s="111"/>
      <c r="K4" s="111"/>
      <c r="L4" s="111"/>
      <c r="M4" s="121"/>
    </row>
    <row r="5" spans="1:13" s="59" customFormat="1" ht="15" customHeight="1">
      <c r="A5" s="104"/>
      <c r="B5" s="105"/>
      <c r="C5" s="105"/>
      <c r="D5" s="105"/>
      <c r="E5" s="105"/>
      <c r="F5" s="105"/>
      <c r="G5" s="105"/>
      <c r="H5" s="105"/>
      <c r="I5" s="105"/>
      <c r="J5" s="105"/>
      <c r="K5" s="105"/>
      <c r="L5" s="105"/>
      <c r="M5" s="120"/>
    </row>
    <row r="6" spans="1:18" s="59" customFormat="1" ht="15" customHeight="1">
      <c r="A6" s="98" t="str">
        <f>'Gene Table'!A3</f>
        <v>Plate 1</v>
      </c>
      <c r="B6" s="96"/>
      <c r="C6" s="96"/>
      <c r="D6" s="96"/>
      <c r="E6" s="96"/>
      <c r="F6" s="96"/>
      <c r="G6" s="96"/>
      <c r="H6" s="96"/>
      <c r="I6" s="96"/>
      <c r="J6" s="96"/>
      <c r="K6" s="96"/>
      <c r="L6" s="96"/>
      <c r="M6" s="97"/>
      <c r="N6" s="122"/>
      <c r="O6" s="122"/>
      <c r="P6" s="122"/>
      <c r="Q6" s="122"/>
      <c r="R6" s="122"/>
    </row>
    <row r="7" spans="1:13" ht="15" customHeight="1">
      <c r="A7" s="112" t="s">
        <v>660</v>
      </c>
      <c r="B7" s="96"/>
      <c r="C7" s="96"/>
      <c r="D7" s="96"/>
      <c r="E7" s="96"/>
      <c r="F7" s="96"/>
      <c r="G7" s="96"/>
      <c r="H7" s="96"/>
      <c r="I7" s="96"/>
      <c r="J7" s="96"/>
      <c r="K7" s="96"/>
      <c r="L7" s="96"/>
      <c r="M7" s="97"/>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4" t="s">
        <v>661</v>
      </c>
      <c r="M9" s="123" t="s">
        <v>662</v>
      </c>
    </row>
    <row r="10" spans="1:13" ht="15" customHeight="1">
      <c r="A10" s="61" t="s">
        <v>663</v>
      </c>
      <c r="B10" s="113" t="str">
        <f>IF(ISERROR(AVERAGE(Calculations!D98:D99)),"",AVERAGE(Calculations!D98:D99))</f>
        <v/>
      </c>
      <c r="C10" s="113" t="str">
        <f>IF(ISERROR(AVERAGE(Calculations!E98:E99)),"",AVERAGE(Calculations!E98:E99))</f>
        <v/>
      </c>
      <c r="D10" s="113" t="str">
        <f>IF(ISERROR(AVERAGE(Calculations!F98:F99)),"",AVERAGE(Calculations!F98:F99))</f>
        <v/>
      </c>
      <c r="E10" s="113" t="str">
        <f>IF(ISERROR(AVERAGE(Calculations!G98:G99)),"",AVERAGE(Calculations!G98:G99))</f>
        <v/>
      </c>
      <c r="F10" s="113" t="str">
        <f>IF(ISERROR(AVERAGE(Calculations!H98:H99)),"",AVERAGE(Calculations!H98:H99))</f>
        <v/>
      </c>
      <c r="G10" s="113" t="str">
        <f>IF(ISERROR(AVERAGE(Calculations!I98:I99)),"",AVERAGE(Calculations!I98:I99))</f>
        <v/>
      </c>
      <c r="H10" s="113" t="str">
        <f>IF(ISERROR(AVERAGE(Calculations!J98:J99)),"",AVERAGE(Calculations!J98:J99))</f>
        <v/>
      </c>
      <c r="I10" s="113" t="str">
        <f>IF(ISERROR(AVERAGE(Calculations!K98:K99)),"",AVERAGE(Calculations!K98:K99))</f>
        <v/>
      </c>
      <c r="J10" s="113" t="str">
        <f>IF(ISERROR(AVERAGE(Calculations!L98:L99)),"",AVERAGE(Calculations!L98:L99))</f>
        <v/>
      </c>
      <c r="K10" s="113" t="str">
        <f>IF(ISERROR(AVERAGE(Calculations!M98:M99)),"",AVERAGE(Calculations!M98:M99))</f>
        <v/>
      </c>
      <c r="L10" s="124" t="e">
        <f aca="true" t="shared" si="0" ref="L10:L13">AVERAGE(B10:K10)</f>
        <v>#DIV/0!</v>
      </c>
      <c r="M10" s="124" t="e">
        <f>STDEV(B10:K10)</f>
        <v>#DIV/0!</v>
      </c>
    </row>
    <row r="11" spans="1:13" ht="15" customHeight="1">
      <c r="A11" s="74" t="s">
        <v>664</v>
      </c>
      <c r="B11" s="113" t="str">
        <f>IF(ISERROR(STDEV(Calculations!D98:D99)),"",STDEV(Calculations!D98:D99))</f>
        <v/>
      </c>
      <c r="C11" s="113" t="str">
        <f>IF(ISERROR(STDEV(Calculations!E98:E99)),"",STDEV(Calculations!E98:E99))</f>
        <v/>
      </c>
      <c r="D11" s="113" t="str">
        <f>IF(ISERROR(STDEV(Calculations!F98:F99)),"",STDEV(Calculations!F98:F99))</f>
        <v/>
      </c>
      <c r="E11" s="113" t="str">
        <f>IF(ISERROR(STDEV(Calculations!G98:G99)),"",STDEV(Calculations!G98:G99))</f>
        <v/>
      </c>
      <c r="F11" s="113" t="str">
        <f>IF(ISERROR(STDEV(Calculations!H98:H99)),"",STDEV(Calculations!H98:H99))</f>
        <v/>
      </c>
      <c r="G11" s="113" t="str">
        <f>IF(ISERROR(STDEV(Calculations!I98:I99)),"",STDEV(Calculations!I98:I99))</f>
        <v/>
      </c>
      <c r="H11" s="113" t="str">
        <f>IF(ISERROR(STDEV(Calculations!J98:J99)),"",STDEV(Calculations!J98:J99))</f>
        <v/>
      </c>
      <c r="I11" s="113" t="str">
        <f>IF(ISERROR(STDEV(Calculations!K98:K99)),"",STDEV(Calculations!K98:K99))</f>
        <v/>
      </c>
      <c r="J11" s="113" t="str">
        <f>IF(ISERROR(STDEV(Calculations!L98:L99)),"",STDEV(Calculations!L98:L99))</f>
        <v/>
      </c>
      <c r="K11" s="113" t="str">
        <f>IF(ISERROR(STDEV(Calculations!M98:M99)),"",STDEV(Calculations!M98:M99))</f>
        <v/>
      </c>
      <c r="L11" s="124" t="e">
        <f t="shared" si="0"/>
        <v>#DIV/0!</v>
      </c>
      <c r="M11" s="124" t="s">
        <v>665</v>
      </c>
    </row>
    <row r="12" spans="1:13" ht="15" customHeight="1">
      <c r="A12" s="61" t="s">
        <v>666</v>
      </c>
      <c r="B12" s="113" t="str">
        <f>IF(ISERROR(AVERAGE(Calculations!D96:D97)),"",AVERAGE(Calculations!D96:D97))</f>
        <v/>
      </c>
      <c r="C12" s="113" t="str">
        <f>IF(ISERROR(AVERAGE(Calculations!E96:E97)),"",AVERAGE(Calculations!E96:E97))</f>
        <v/>
      </c>
      <c r="D12" s="113" t="str">
        <f>IF(ISERROR(AVERAGE(Calculations!F96:F97)),"",AVERAGE(Calculations!F96:F97))</f>
        <v/>
      </c>
      <c r="E12" s="113" t="str">
        <f>IF(ISERROR(AVERAGE(Calculations!G96:G97)),"",AVERAGE(Calculations!G96:G97))</f>
        <v/>
      </c>
      <c r="F12" s="113" t="str">
        <f>IF(ISERROR(AVERAGE(Calculations!H96:H97)),"",AVERAGE(Calculations!H96:H97))</f>
        <v/>
      </c>
      <c r="G12" s="113" t="str">
        <f>IF(ISERROR(AVERAGE(Calculations!I96:I97)),"",AVERAGE(Calculations!I96:I97))</f>
        <v/>
      </c>
      <c r="H12" s="113" t="str">
        <f>IF(ISERROR(AVERAGE(Calculations!J96:J97)),"",AVERAGE(Calculations!J96:J97))</f>
        <v/>
      </c>
      <c r="I12" s="113" t="str">
        <f>IF(ISERROR(AVERAGE(Calculations!K96:K97)),"",AVERAGE(Calculations!K96:K97))</f>
        <v/>
      </c>
      <c r="J12" s="113" t="str">
        <f>IF(ISERROR(AVERAGE(Calculations!L96:L97)),"",AVERAGE(Calculations!L96:L97))</f>
        <v/>
      </c>
      <c r="K12" s="113" t="str">
        <f>IF(ISERROR(AVERAGE(Calculations!M96:M97)),"",AVERAGE(Calculations!M96:M97))</f>
        <v/>
      </c>
      <c r="L12" s="124" t="e">
        <f t="shared" si="0"/>
        <v>#DIV/0!</v>
      </c>
      <c r="M12" s="124" t="e">
        <f>STDEV(B12:K12)</f>
        <v>#DIV/0!</v>
      </c>
    </row>
    <row r="13" spans="1:13" ht="15" customHeight="1">
      <c r="A13" s="74" t="s">
        <v>667</v>
      </c>
      <c r="B13" s="113" t="str">
        <f>IF(ISERROR(STDEV(Calculations!D96:D97)),"",STDEV(Calculations!D96:D97))</f>
        <v/>
      </c>
      <c r="C13" s="113" t="str">
        <f>IF(ISERROR(STDEV(Calculations!E96:E97)),"",STDEV(Calculations!E96:E97))</f>
        <v/>
      </c>
      <c r="D13" s="113" t="str">
        <f>IF(ISERROR(STDEV(Calculations!F96:F97)),"",STDEV(Calculations!F96:F97))</f>
        <v/>
      </c>
      <c r="E13" s="113" t="str">
        <f>IF(ISERROR(STDEV(Calculations!G96:G97)),"",STDEV(Calculations!G96:G97))</f>
        <v/>
      </c>
      <c r="F13" s="113" t="str">
        <f>IF(ISERROR(STDEV(Calculations!H96:H97)),"",STDEV(Calculations!H96:H97))</f>
        <v/>
      </c>
      <c r="G13" s="113" t="str">
        <f>IF(ISERROR(STDEV(Calculations!I96:I97)),"",STDEV(Calculations!I96:I97))</f>
        <v/>
      </c>
      <c r="H13" s="113" t="str">
        <f>IF(ISERROR(STDEV(Calculations!J96:J97)),"",STDEV(Calculations!J96:J97))</f>
        <v/>
      </c>
      <c r="I13" s="113" t="str">
        <f>IF(ISERROR(STDEV(Calculations!K96:K97)),"",STDEV(Calculations!K96:K97))</f>
        <v/>
      </c>
      <c r="J13" s="113" t="str">
        <f>IF(ISERROR(STDEV(Calculations!L96:L97)),"",STDEV(Calculations!L96:L97))</f>
        <v/>
      </c>
      <c r="K13" s="113" t="str">
        <f>IF(ISERROR(STDEV(Calculations!M96:M97)),"",STDEV(Calculations!M96:M97))</f>
        <v/>
      </c>
      <c r="L13" s="124" t="e">
        <f t="shared" si="0"/>
        <v>#DIV/0!</v>
      </c>
      <c r="M13" s="124"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4" t="s">
        <v>661</v>
      </c>
      <c r="M15" s="123" t="s">
        <v>662</v>
      </c>
    </row>
    <row r="16" spans="1:13" ht="15" customHeight="1">
      <c r="A16" s="61" t="s">
        <v>663</v>
      </c>
      <c r="B16" s="113" t="str">
        <f>IF(ISERROR(AVERAGE(Calculations!P98:P99)),"",AVERAGE(Calculations!P98:P99))</f>
        <v/>
      </c>
      <c r="C16" s="113" t="str">
        <f>IF(ISERROR(AVERAGE(Calculations!Q98:Q99)),"",AVERAGE(Calculations!Q98:Q99))</f>
        <v/>
      </c>
      <c r="D16" s="113" t="str">
        <f>IF(ISERROR(AVERAGE(Calculations!R98:R99)),"",AVERAGE(Calculations!R98:R99))</f>
        <v/>
      </c>
      <c r="E16" s="113" t="str">
        <f>IF(ISERROR(AVERAGE(Calculations!S98:S99)),"",AVERAGE(Calculations!S98:S99))</f>
        <v/>
      </c>
      <c r="F16" s="113" t="str">
        <f>IF(ISERROR(AVERAGE(Calculations!T98:T99)),"",AVERAGE(Calculations!T98:T99))</f>
        <v/>
      </c>
      <c r="G16" s="113" t="str">
        <f>IF(ISERROR(AVERAGE(Calculations!U98:U99)),"",AVERAGE(Calculations!U98:U99))</f>
        <v/>
      </c>
      <c r="H16" s="113" t="str">
        <f>IF(ISERROR(AVERAGE(Calculations!V98:V99)),"",AVERAGE(Calculations!V98:V99))</f>
        <v/>
      </c>
      <c r="I16" s="113" t="str">
        <f>IF(ISERROR(AVERAGE(Calculations!W98:W99)),"",AVERAGE(Calculations!W98:W99))</f>
        <v/>
      </c>
      <c r="J16" s="113" t="str">
        <f>IF(ISERROR(AVERAGE(Calculations!X98:X99)),"",AVERAGE(Calculations!X98:X99))</f>
        <v/>
      </c>
      <c r="K16" s="113" t="str">
        <f>IF(ISERROR(AVERAGE(Calculations!Y98:Y99)),"",AVERAGE(Calculations!Y98:Y99))</f>
        <v/>
      </c>
      <c r="L16" s="124" t="e">
        <f aca="true" t="shared" si="1" ref="L16:L19">AVERAGE(B16:K16)</f>
        <v>#DIV/0!</v>
      </c>
      <c r="M16" s="124" t="e">
        <f>STDEV(B16:K16)</f>
        <v>#DIV/0!</v>
      </c>
    </row>
    <row r="17" spans="1:13" ht="15" customHeight="1">
      <c r="A17" s="74" t="s">
        <v>664</v>
      </c>
      <c r="B17" s="113" t="str">
        <f>IF(ISERROR(STDEV(Calculations!P98:P99)),"",STDEV(Calculations!P98:P99))</f>
        <v/>
      </c>
      <c r="C17" s="113" t="str">
        <f>IF(ISERROR(STDEV(Calculations!Q98:Q99)),"",STDEV(Calculations!Q98:Q99))</f>
        <v/>
      </c>
      <c r="D17" s="113" t="str">
        <f>IF(ISERROR(STDEV(Calculations!R98:R99)),"",STDEV(Calculations!R98:R99))</f>
        <v/>
      </c>
      <c r="E17" s="113" t="str">
        <f>IF(ISERROR(STDEV(Calculations!S98:S99)),"",STDEV(Calculations!S98:S99))</f>
        <v/>
      </c>
      <c r="F17" s="113" t="str">
        <f>IF(ISERROR(STDEV(Calculations!T98:T99)),"",STDEV(Calculations!T98:T99))</f>
        <v/>
      </c>
      <c r="G17" s="113" t="str">
        <f>IF(ISERROR(STDEV(Calculations!U98:U99)),"",STDEV(Calculations!U98:U99))</f>
        <v/>
      </c>
      <c r="H17" s="113" t="str">
        <f>IF(ISERROR(STDEV(Calculations!V98:V99)),"",STDEV(Calculations!V98:V99))</f>
        <v/>
      </c>
      <c r="I17" s="113" t="str">
        <f>IF(ISERROR(STDEV(Calculations!W98:W99)),"",STDEV(Calculations!W98:W99))</f>
        <v/>
      </c>
      <c r="J17" s="113" t="str">
        <f>IF(ISERROR(STDEV(Calculations!X98:X99)),"",STDEV(Calculations!X98:X99))</f>
        <v/>
      </c>
      <c r="K17" s="113" t="str">
        <f>IF(ISERROR(STDEV(Calculations!Y98:Y99)),"",STDEV(Calculations!Y98:Y99))</f>
        <v/>
      </c>
      <c r="L17" s="124" t="e">
        <f t="shared" si="1"/>
        <v>#DIV/0!</v>
      </c>
      <c r="M17" s="124" t="s">
        <v>665</v>
      </c>
    </row>
    <row r="18" spans="1:13" ht="15" customHeight="1">
      <c r="A18" s="61" t="s">
        <v>666</v>
      </c>
      <c r="B18" s="113" t="str">
        <f>IF(ISERROR(AVERAGE(Calculations!P96:P97)),"",AVERAGE(Calculations!P96:P97))</f>
        <v/>
      </c>
      <c r="C18" s="113" t="str">
        <f>IF(ISERROR(AVERAGE(Calculations!Q96:Q97)),"",AVERAGE(Calculations!Q96:Q97))</f>
        <v/>
      </c>
      <c r="D18" s="113" t="str">
        <f>IF(ISERROR(AVERAGE(Calculations!R96:R97)),"",AVERAGE(Calculations!R96:R97))</f>
        <v/>
      </c>
      <c r="E18" s="113" t="str">
        <f>IF(ISERROR(AVERAGE(Calculations!S96:S97)),"",AVERAGE(Calculations!S96:S97))</f>
        <v/>
      </c>
      <c r="F18" s="113" t="str">
        <f>IF(ISERROR(AVERAGE(Calculations!T96:T97)),"",AVERAGE(Calculations!T96:T97))</f>
        <v/>
      </c>
      <c r="G18" s="113" t="str">
        <f>IF(ISERROR(AVERAGE(Calculations!U96:U97)),"",AVERAGE(Calculations!U96:U97))</f>
        <v/>
      </c>
      <c r="H18" s="113" t="str">
        <f>IF(ISERROR(AVERAGE(Calculations!V96:V97)),"",AVERAGE(Calculations!V96:V97))</f>
        <v/>
      </c>
      <c r="I18" s="113" t="str">
        <f>IF(ISERROR(AVERAGE(Calculations!W96:W97)),"",AVERAGE(Calculations!W96:W97))</f>
        <v/>
      </c>
      <c r="J18" s="113" t="str">
        <f>IF(ISERROR(AVERAGE(Calculations!X96:X97)),"",AVERAGE(Calculations!X96:X97))</f>
        <v/>
      </c>
      <c r="K18" s="113" t="str">
        <f>IF(ISERROR(AVERAGE(Calculations!Y96:Y97)),"",AVERAGE(Calculations!Y96:Y97))</f>
        <v/>
      </c>
      <c r="L18" s="124" t="e">
        <f t="shared" si="1"/>
        <v>#DIV/0!</v>
      </c>
      <c r="M18" s="124" t="e">
        <f>STDEV(B18:K18)</f>
        <v>#DIV/0!</v>
      </c>
    </row>
    <row r="19" spans="1:13" ht="15" customHeight="1">
      <c r="A19" s="74" t="s">
        <v>667</v>
      </c>
      <c r="B19" s="113" t="str">
        <f>IF(ISERROR(STDEV(Calculations!P96:P97)),"",STDEV(Calculations!P96:P97))</f>
        <v/>
      </c>
      <c r="C19" s="113" t="str">
        <f>IF(ISERROR(STDEV(Calculations!Q96:Q97)),"",STDEV(Calculations!Q96:Q97))</f>
        <v/>
      </c>
      <c r="D19" s="113" t="str">
        <f>IF(ISERROR(STDEV(Calculations!R96:R97)),"",STDEV(Calculations!R96:R97))</f>
        <v/>
      </c>
      <c r="E19" s="113" t="str">
        <f>IF(ISERROR(STDEV(Calculations!S96:S97)),"",STDEV(Calculations!S96:S97))</f>
        <v/>
      </c>
      <c r="F19" s="113" t="str">
        <f>IF(ISERROR(STDEV(Calculations!T96:T97)),"",STDEV(Calculations!T96:T97))</f>
        <v/>
      </c>
      <c r="G19" s="113" t="str">
        <f>IF(ISERROR(STDEV(Calculations!U96:U97)),"",STDEV(Calculations!U96:U97))</f>
        <v/>
      </c>
      <c r="H19" s="113" t="str">
        <f>IF(ISERROR(STDEV(Calculations!V96:V97)),"",STDEV(Calculations!V96:V97))</f>
        <v/>
      </c>
      <c r="I19" s="113" t="str">
        <f>IF(ISERROR(STDEV(Calculations!W96:W97)),"",STDEV(Calculations!W96:W97))</f>
        <v/>
      </c>
      <c r="J19" s="113" t="str">
        <f>IF(ISERROR(STDEV(Calculations!X96:X97)),"",STDEV(Calculations!X96:X97))</f>
        <v/>
      </c>
      <c r="K19" s="113" t="str">
        <f>IF(ISERROR(STDEV(Calculations!Y96:Y97)),"",STDEV(Calculations!Y96:Y97))</f>
        <v/>
      </c>
      <c r="L19" s="124" t="e">
        <f t="shared" si="1"/>
        <v>#DIV/0!</v>
      </c>
      <c r="M19" s="124" t="s">
        <v>665</v>
      </c>
    </row>
    <row r="20" spans="1:11" ht="15" customHeight="1">
      <c r="A20" s="112" t="s">
        <v>668</v>
      </c>
      <c r="B20" s="96"/>
      <c r="C20" s="96"/>
      <c r="D20" s="96"/>
      <c r="E20" s="96"/>
      <c r="F20" s="96"/>
      <c r="G20" s="96"/>
      <c r="H20" s="96"/>
      <c r="I20" s="96"/>
      <c r="J20" s="96"/>
      <c r="K20" s="97"/>
    </row>
    <row r="21" spans="1:13" ht="15" customHeight="1">
      <c r="A21" s="61" t="str">
        <f>L1</f>
        <v>Test Sample</v>
      </c>
      <c r="B21" s="61"/>
      <c r="C21" s="61"/>
      <c r="D21" s="61"/>
      <c r="E21" s="61"/>
      <c r="F21" s="61"/>
      <c r="G21" s="61"/>
      <c r="H21" s="61"/>
      <c r="I21" s="61"/>
      <c r="J21" s="61"/>
      <c r="K21" s="61"/>
      <c r="L21" s="125"/>
      <c r="M21" s="125"/>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5"/>
      <c r="M22" s="125"/>
    </row>
    <row r="23" spans="1:13" ht="15" customHeight="1">
      <c r="A23" s="61" t="s">
        <v>669</v>
      </c>
      <c r="B23" s="113" t="str">
        <f>IF(ISERR(B12-B10),"",B12-B10)</f>
        <v/>
      </c>
      <c r="C23" s="113" t="str">
        <f aca="true" t="shared" si="2" ref="C23:K23">IF(ISERR(C12-C10),"",C12-C10)</f>
        <v/>
      </c>
      <c r="D23" s="113" t="str">
        <f t="shared" si="2"/>
        <v/>
      </c>
      <c r="E23" s="113" t="str">
        <f t="shared" si="2"/>
        <v/>
      </c>
      <c r="F23" s="113" t="str">
        <f t="shared" si="2"/>
        <v/>
      </c>
      <c r="G23" s="113" t="str">
        <f t="shared" si="2"/>
        <v/>
      </c>
      <c r="H23" s="113" t="str">
        <f t="shared" si="2"/>
        <v/>
      </c>
      <c r="I23" s="113" t="str">
        <f t="shared" si="2"/>
        <v/>
      </c>
      <c r="J23" s="113" t="str">
        <f t="shared" si="2"/>
        <v/>
      </c>
      <c r="K23" s="113" t="str">
        <f t="shared" si="2"/>
        <v/>
      </c>
      <c r="L23" s="126"/>
      <c r="M23" s="127"/>
    </row>
    <row r="24" spans="1:13" ht="15" customHeight="1">
      <c r="A24" s="74" t="s">
        <v>670</v>
      </c>
      <c r="B24" s="114" t="str">
        <f>IF(B23="","",IF(B23&lt;$D$4,"Pass","FAIL"))</f>
        <v/>
      </c>
      <c r="C24" s="114" t="str">
        <f aca="true" t="shared" si="3" ref="C24:K24">IF(C23="","",IF(C23&lt;$D$4,"Pass","FAIL"))</f>
        <v/>
      </c>
      <c r="D24" s="114" t="str">
        <f t="shared" si="3"/>
        <v/>
      </c>
      <c r="E24" s="114" t="str">
        <f t="shared" si="3"/>
        <v/>
      </c>
      <c r="F24" s="114" t="str">
        <f t="shared" si="3"/>
        <v/>
      </c>
      <c r="G24" s="114" t="str">
        <f t="shared" si="3"/>
        <v/>
      </c>
      <c r="H24" s="114" t="str">
        <f t="shared" si="3"/>
        <v/>
      </c>
      <c r="I24" s="114" t="str">
        <f t="shared" si="3"/>
        <v/>
      </c>
      <c r="J24" s="114" t="str">
        <f t="shared" si="3"/>
        <v/>
      </c>
      <c r="K24" s="114" t="str">
        <f t="shared" si="3"/>
        <v/>
      </c>
      <c r="L24" s="128"/>
      <c r="M24" s="128"/>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3" t="str">
        <f>IF(ISERR(B18-B16),"",B18-B16)</f>
        <v/>
      </c>
      <c r="C27" s="113" t="str">
        <f aca="true" t="shared" si="4" ref="C27:K27">IF(ISERR(C18-C16),"",C18-C16)</f>
        <v/>
      </c>
      <c r="D27" s="113" t="str">
        <f t="shared" si="4"/>
        <v/>
      </c>
      <c r="E27" s="113" t="str">
        <f t="shared" si="4"/>
        <v/>
      </c>
      <c r="F27" s="113" t="str">
        <f t="shared" si="4"/>
        <v/>
      </c>
      <c r="G27" s="113" t="str">
        <f t="shared" si="4"/>
        <v/>
      </c>
      <c r="H27" s="113" t="str">
        <f t="shared" si="4"/>
        <v/>
      </c>
      <c r="I27" s="113" t="str">
        <f t="shared" si="4"/>
        <v/>
      </c>
      <c r="J27" s="113" t="str">
        <f t="shared" si="4"/>
        <v/>
      </c>
      <c r="K27" s="113" t="str">
        <f t="shared" si="4"/>
        <v/>
      </c>
    </row>
    <row r="28" spans="1:11" ht="15" customHeight="1">
      <c r="A28" s="74" t="s">
        <v>670</v>
      </c>
      <c r="B28" s="114" t="str">
        <f>IF(B27="","",IF(B27&lt;$D$4,"Pass","FAIL"))</f>
        <v/>
      </c>
      <c r="C28" s="114" t="str">
        <f aca="true" t="shared" si="5" ref="C28:K28">IF(C27="","",IF(C27&lt;$D$4,"Pass","FAIL"))</f>
        <v/>
      </c>
      <c r="D28" s="114" t="str">
        <f t="shared" si="5"/>
        <v/>
      </c>
      <c r="E28" s="114" t="str">
        <f t="shared" si="5"/>
        <v/>
      </c>
      <c r="F28" s="114" t="str">
        <f t="shared" si="5"/>
        <v/>
      </c>
      <c r="G28" s="114" t="str">
        <f t="shared" si="5"/>
        <v/>
      </c>
      <c r="H28" s="114" t="str">
        <f t="shared" si="5"/>
        <v/>
      </c>
      <c r="I28" s="114" t="str">
        <f t="shared" si="5"/>
        <v/>
      </c>
      <c r="J28" s="114" t="str">
        <f t="shared" si="5"/>
        <v/>
      </c>
      <c r="K28" s="114" t="str">
        <f t="shared" si="5"/>
        <v/>
      </c>
    </row>
    <row r="29" spans="1:11" ht="15" customHeight="1">
      <c r="A29" s="115" t="s">
        <v>671</v>
      </c>
      <c r="B29" s="116"/>
      <c r="C29" s="116"/>
      <c r="D29" s="116"/>
      <c r="E29" s="116"/>
      <c r="F29" s="116"/>
      <c r="G29" s="116"/>
      <c r="H29" s="116"/>
      <c r="I29" s="116"/>
      <c r="J29" s="116"/>
      <c r="K29" s="116"/>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7" t="str">
        <f>IF(ISERROR(STDEV(Calculations!D88:D89)),"",STDEV(Calculations!D88:D89))</f>
        <v/>
      </c>
      <c r="C32" s="117" t="str">
        <f>IF(ISERROR(STDEV(Calculations!E88:E89)),"",STDEV(Calculations!E88:E89))</f>
        <v/>
      </c>
      <c r="D32" s="117" t="str">
        <f>IF(ISERROR(STDEV(Calculations!F88:F89)),"",STDEV(Calculations!F88:F89))</f>
        <v/>
      </c>
      <c r="E32" s="117" t="str">
        <f>IF(ISERROR(STDEV(Calculations!G88:G89)),"",STDEV(Calculations!G88:G89))</f>
        <v/>
      </c>
      <c r="F32" s="117" t="str">
        <f>IF(ISERROR(STDEV(Calculations!H88:H89)),"",STDEV(Calculations!H88:H89))</f>
        <v/>
      </c>
      <c r="G32" s="117" t="str">
        <f>IF(ISERROR(STDEV(Calculations!I88:I89)),"",STDEV(Calculations!I88:I89))</f>
        <v/>
      </c>
      <c r="H32" s="117" t="str">
        <f>IF(ISERROR(STDEV(Calculations!J88:J89)),"",STDEV(Calculations!J88:J89))</f>
        <v/>
      </c>
      <c r="I32" s="117" t="str">
        <f>IF(ISERROR(STDEV(Calculations!K88:K89)),"",STDEV(Calculations!K88:K89))</f>
        <v/>
      </c>
      <c r="J32" s="117" t="str">
        <f>IF(ISERROR(STDEV(Calculations!L88:L89)),"",STDEV(Calculations!L88:L89))</f>
        <v/>
      </c>
      <c r="K32" s="117" t="str">
        <f>IF(ISERROR(STDEV(Calculations!M88:M89)),"",STDEV(Calculations!M88:M89))</f>
        <v/>
      </c>
    </row>
    <row r="33" spans="1:11" ht="15" customHeight="1">
      <c r="A33" s="74" t="s">
        <v>673</v>
      </c>
      <c r="B33" s="118" t="str">
        <f>IF(B32="","",IF(OR(B32&lt;&gt;0,Calculations!D88&lt;&gt;35,Calculations!D89&lt;&gt;35),"No","Pass"))</f>
        <v/>
      </c>
      <c r="C33" s="118" t="str">
        <f>IF(C32="","",IF(OR(C32&lt;&gt;0,Calculations!E88&lt;&gt;35,Calculations!E89&lt;&gt;35),"No","Pass"))</f>
        <v/>
      </c>
      <c r="D33" s="118" t="str">
        <f>IF(D32="","",IF(OR(D32&lt;&gt;0,Calculations!F88&lt;&gt;35,Calculations!F89&lt;&gt;35),"No","Pass"))</f>
        <v/>
      </c>
      <c r="E33" s="118" t="str">
        <f>IF(E32="","",IF(OR(E32&lt;&gt;0,Calculations!G88&lt;&gt;35,Calculations!G89&lt;&gt;35),"No","Pass"))</f>
        <v/>
      </c>
      <c r="F33" s="118" t="str">
        <f>IF(F32="","",IF(OR(F32&lt;&gt;0,Calculations!H88&lt;&gt;35,Calculations!H89&lt;&gt;35),"No","Pass"))</f>
        <v/>
      </c>
      <c r="G33" s="118" t="str">
        <f>IF(G32="","",IF(OR(G32&lt;&gt;0,Calculations!I88&lt;&gt;35,Calculations!I89&lt;&gt;35),"No","Pass"))</f>
        <v/>
      </c>
      <c r="H33" s="118" t="str">
        <f>IF(H32="","",IF(OR(H32&lt;&gt;0,Calculations!J88&lt;&gt;35,Calculations!J89&lt;&gt;35),"No","Pass"))</f>
        <v/>
      </c>
      <c r="I33" s="118" t="str">
        <f>IF(I32="","",IF(OR(I32&lt;&gt;0,Calculations!K88&lt;&gt;35,Calculations!K89&lt;&gt;35),"No","Pass"))</f>
        <v/>
      </c>
      <c r="J33" s="118" t="str">
        <f>IF(J32="","",IF(OR(J32&lt;&gt;0,Calculations!L88&lt;&gt;35,Calculations!L89&lt;&gt;35),"No","Pass"))</f>
        <v/>
      </c>
      <c r="K33" s="118"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7" t="str">
        <f>IF(ISERROR(STDEV(Calculations!P88:P89)),"",STDEV(Calculations!P88:P89))</f>
        <v/>
      </c>
      <c r="C36" s="117" t="str">
        <f>IF(ISERROR(STDEV(Calculations!Q88:Q89)),"",STDEV(Calculations!Q88:Q89))</f>
        <v/>
      </c>
      <c r="D36" s="117" t="str">
        <f>IF(ISERROR(STDEV(Calculations!R88:R89)),"",STDEV(Calculations!R88:R89))</f>
        <v/>
      </c>
      <c r="E36" s="117" t="str">
        <f>IF(ISERROR(STDEV(Calculations!S88:S89)),"",STDEV(Calculations!S88:S89))</f>
        <v/>
      </c>
      <c r="F36" s="117" t="str">
        <f>IF(ISERROR(STDEV(Calculations!T88:T89)),"",STDEV(Calculations!T88:T89))</f>
        <v/>
      </c>
      <c r="G36" s="117" t="str">
        <f>IF(ISERROR(STDEV(Calculations!U88:U89)),"",STDEV(Calculations!U88:U89))</f>
        <v/>
      </c>
      <c r="H36" s="117" t="str">
        <f>IF(ISERROR(STDEV(Calculations!V88:V89)),"",STDEV(Calculations!V88:V89))</f>
        <v/>
      </c>
      <c r="I36" s="117" t="str">
        <f>IF(ISERROR(STDEV(Calculations!W88:W89)),"",STDEV(Calculations!W88:W89))</f>
        <v/>
      </c>
      <c r="J36" s="117" t="str">
        <f>IF(ISERROR(STDEV(Calculations!X88:X89)),"",STDEV(Calculations!X88:X89))</f>
        <v/>
      </c>
      <c r="K36" s="117" t="str">
        <f>IF(ISERROR(STDEV(Calculations!Y88:Y89)),"",STDEV(Calculations!Y88:Y89))</f>
        <v/>
      </c>
    </row>
    <row r="37" spans="1:11" ht="15" customHeight="1">
      <c r="A37" s="74" t="s">
        <v>673</v>
      </c>
      <c r="B37" s="118" t="str">
        <f>IF(B36="","",IF(OR(B36&lt;&gt;0,Calculations!P88&lt;&gt;35,Calculations!P89&lt;&gt;35),"No","Pass"))</f>
        <v/>
      </c>
      <c r="C37" s="118" t="str">
        <f>IF(C36="","",IF(OR(C36&lt;&gt;0,Calculations!Q88&lt;&gt;35,Calculations!Q89&lt;&gt;35),"No","Pass"))</f>
        <v/>
      </c>
      <c r="D37" s="118" t="str">
        <f>IF(D36="","",IF(OR(D36&lt;&gt;0,Calculations!R88&lt;&gt;35,Calculations!R89&lt;&gt;35),"No","Pass"))</f>
        <v/>
      </c>
      <c r="E37" s="118" t="str">
        <f>IF(E36="","",IF(OR(E36&lt;&gt;0,Calculations!S88&lt;&gt;35,Calculations!S89&lt;&gt;35),"No","Pass"))</f>
        <v/>
      </c>
      <c r="F37" s="118" t="str">
        <f>IF(F36="","",IF(OR(F36&lt;&gt;0,Calculations!T88&lt;&gt;35,Calculations!T89&lt;&gt;35),"No","Pass"))</f>
        <v/>
      </c>
      <c r="G37" s="118" t="str">
        <f>IF(G36="","",IF(OR(G36&lt;&gt;0,Calculations!U88&lt;&gt;35,Calculations!U89&lt;&gt;35),"No","Pass"))</f>
        <v/>
      </c>
      <c r="H37" s="118" t="str">
        <f>IF(H36="","",IF(OR(H36&lt;&gt;0,Calculations!V88&lt;&gt;35,Calculations!V89&lt;&gt;35),"No","Pass"))</f>
        <v/>
      </c>
      <c r="I37" s="118" t="str">
        <f>IF(I36="","",IF(OR(I36&lt;&gt;0,Calculations!W88&lt;&gt;35,Calculations!W89&lt;&gt;35),"No","Pass"))</f>
        <v/>
      </c>
      <c r="J37" s="118" t="str">
        <f>IF(J36="","",IF(OR(J36&lt;&gt;0,Calculations!X88&lt;&gt;35,Calculations!X89&lt;&gt;35),"No","Pass"))</f>
        <v/>
      </c>
      <c r="K37" s="118" t="str">
        <f>IF(K36="","",IF(OR(K36&lt;&gt;0,Calculations!Y88&lt;&gt;35,Calculations!Y89&lt;&gt;35),"No","Pass"))</f>
        <v/>
      </c>
    </row>
    <row r="38" spans="1:18" s="59" customFormat="1" ht="15" customHeight="1">
      <c r="A38" s="98" t="str">
        <f>'Gene Table'!A99</f>
        <v>Plate 2</v>
      </c>
      <c r="B38" s="99"/>
      <c r="C38" s="99"/>
      <c r="D38" s="99"/>
      <c r="E38" s="99"/>
      <c r="F38" s="99"/>
      <c r="G38" s="99"/>
      <c r="H38" s="99"/>
      <c r="I38" s="99"/>
      <c r="J38" s="99"/>
      <c r="K38" s="99"/>
      <c r="L38" s="99"/>
      <c r="M38" s="129"/>
      <c r="N38" s="122"/>
      <c r="O38" s="122"/>
      <c r="P38" s="122"/>
      <c r="Q38" s="122"/>
      <c r="R38" s="122"/>
    </row>
    <row r="39" spans="1:13" ht="15" customHeight="1">
      <c r="A39" s="112" t="s">
        <v>660</v>
      </c>
      <c r="B39" s="115"/>
      <c r="C39" s="115"/>
      <c r="D39" s="115"/>
      <c r="E39" s="115"/>
      <c r="F39" s="115"/>
      <c r="G39" s="115"/>
      <c r="H39" s="115"/>
      <c r="I39" s="115"/>
      <c r="J39" s="115"/>
      <c r="K39" s="115"/>
      <c r="L39" s="115"/>
      <c r="M39" s="130"/>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4" t="s">
        <v>661</v>
      </c>
      <c r="M41" s="123" t="s">
        <v>662</v>
      </c>
    </row>
    <row r="42" spans="1:13" ht="15" customHeight="1">
      <c r="A42" s="61" t="s">
        <v>663</v>
      </c>
      <c r="B42" s="113" t="str">
        <f>IF(ISERROR(AVERAGE(Calculations!D194:D195)),"",AVERAGE(Calculations!D194:D195))</f>
        <v/>
      </c>
      <c r="C42" s="113" t="str">
        <f>IF(ISERROR(AVERAGE(Calculations!E194:E195)),"",AVERAGE(Calculations!E194:E195))</f>
        <v/>
      </c>
      <c r="D42" s="113" t="str">
        <f>IF(ISERROR(AVERAGE(Calculations!F194:F195)),"",AVERAGE(Calculations!F194:F195))</f>
        <v/>
      </c>
      <c r="E42" s="113" t="str">
        <f>IF(ISERROR(AVERAGE(Calculations!G194:G195)),"",AVERAGE(Calculations!G194:G195))</f>
        <v/>
      </c>
      <c r="F42" s="113" t="str">
        <f>IF(ISERROR(AVERAGE(Calculations!H194:H195)),"",AVERAGE(Calculations!H194:H195))</f>
        <v/>
      </c>
      <c r="G42" s="113" t="str">
        <f>IF(ISERROR(AVERAGE(Calculations!I194:I195)),"",AVERAGE(Calculations!I194:I195))</f>
        <v/>
      </c>
      <c r="H42" s="113" t="str">
        <f>IF(ISERROR(AVERAGE(Calculations!J194:J195)),"",AVERAGE(Calculations!J194:J195))</f>
        <v/>
      </c>
      <c r="I42" s="113" t="str">
        <f>IF(ISERROR(AVERAGE(Calculations!K194:K195)),"",AVERAGE(Calculations!K194:K195))</f>
        <v/>
      </c>
      <c r="J42" s="113" t="str">
        <f>IF(ISERROR(AVERAGE(Calculations!L194:L195)),"",AVERAGE(Calculations!L194:L195))</f>
        <v/>
      </c>
      <c r="K42" s="113" t="str">
        <f>IF(ISERROR(AVERAGE(Calculations!M194:M195)),"",AVERAGE(Calculations!M194:M195))</f>
        <v/>
      </c>
      <c r="L42" s="124" t="e">
        <f aca="true" t="shared" si="6" ref="L42:L45">AVERAGE(B42:K42)</f>
        <v>#DIV/0!</v>
      </c>
      <c r="M42" s="124" t="e">
        <f>STDEV(B42:K42)</f>
        <v>#DIV/0!</v>
      </c>
    </row>
    <row r="43" spans="1:13" ht="15" customHeight="1">
      <c r="A43" s="74" t="s">
        <v>664</v>
      </c>
      <c r="B43" s="113" t="str">
        <f>IF(ISERROR(STDEV(Calculations!D194:D195)),"",STDEV(Calculations!D194:D195))</f>
        <v/>
      </c>
      <c r="C43" s="113" t="str">
        <f>IF(ISERROR(STDEV(Calculations!E194:E195)),"",STDEV(Calculations!E194:E195))</f>
        <v/>
      </c>
      <c r="D43" s="113" t="str">
        <f>IF(ISERROR(STDEV(Calculations!F194:F195)),"",STDEV(Calculations!F194:F195))</f>
        <v/>
      </c>
      <c r="E43" s="113" t="str">
        <f>IF(ISERROR(STDEV(Calculations!G194:G195)),"",STDEV(Calculations!G194:G195))</f>
        <v/>
      </c>
      <c r="F43" s="113" t="str">
        <f>IF(ISERROR(STDEV(Calculations!H194:H195)),"",STDEV(Calculations!H194:H195))</f>
        <v/>
      </c>
      <c r="G43" s="113" t="str">
        <f>IF(ISERROR(STDEV(Calculations!I194:I195)),"",STDEV(Calculations!I194:I195))</f>
        <v/>
      </c>
      <c r="H43" s="113" t="str">
        <f>IF(ISERROR(STDEV(Calculations!J194:J195)),"",STDEV(Calculations!J194:J195))</f>
        <v/>
      </c>
      <c r="I43" s="113" t="str">
        <f>IF(ISERROR(STDEV(Calculations!K194:K195)),"",STDEV(Calculations!K194:K195))</f>
        <v/>
      </c>
      <c r="J43" s="113" t="str">
        <f>IF(ISERROR(STDEV(Calculations!L194:L195)),"",STDEV(Calculations!L194:L195))</f>
        <v/>
      </c>
      <c r="K43" s="113" t="str">
        <f>IF(ISERROR(STDEV(Calculations!M194:M195)),"",STDEV(Calculations!M194:M195))</f>
        <v/>
      </c>
      <c r="L43" s="124" t="e">
        <f t="shared" si="6"/>
        <v>#DIV/0!</v>
      </c>
      <c r="M43" s="124" t="s">
        <v>665</v>
      </c>
    </row>
    <row r="44" spans="1:13" ht="15" customHeight="1">
      <c r="A44" s="61" t="s">
        <v>666</v>
      </c>
      <c r="B44" s="113" t="str">
        <f>IF(ISERROR(AVERAGE(Calculations!D192:D193)),"",AVERAGE(Calculations!D192:D193))</f>
        <v/>
      </c>
      <c r="C44" s="113" t="str">
        <f>IF(ISERROR(AVERAGE(Calculations!E192:E193)),"",AVERAGE(Calculations!E192:E193))</f>
        <v/>
      </c>
      <c r="D44" s="113" t="str">
        <f>IF(ISERROR(AVERAGE(Calculations!F192:F193)),"",AVERAGE(Calculations!F192:F193))</f>
        <v/>
      </c>
      <c r="E44" s="113" t="str">
        <f>IF(ISERROR(AVERAGE(Calculations!G192:G193)),"",AVERAGE(Calculations!G192:G193))</f>
        <v/>
      </c>
      <c r="F44" s="113" t="str">
        <f>IF(ISERROR(AVERAGE(Calculations!H192:H193)),"",AVERAGE(Calculations!H192:H193))</f>
        <v/>
      </c>
      <c r="G44" s="113" t="str">
        <f>IF(ISERROR(AVERAGE(Calculations!I192:I193)),"",AVERAGE(Calculations!I192:I193))</f>
        <v/>
      </c>
      <c r="H44" s="113" t="str">
        <f>IF(ISERROR(AVERAGE(Calculations!J192:J193)),"",AVERAGE(Calculations!J192:J193))</f>
        <v/>
      </c>
      <c r="I44" s="113" t="str">
        <f>IF(ISERROR(AVERAGE(Calculations!K192:K193)),"",AVERAGE(Calculations!K192:K193))</f>
        <v/>
      </c>
      <c r="J44" s="113" t="str">
        <f>IF(ISERROR(AVERAGE(Calculations!L192:L193)),"",AVERAGE(Calculations!L192:L193))</f>
        <v/>
      </c>
      <c r="K44" s="113" t="str">
        <f>IF(ISERROR(AVERAGE(Calculations!M192:M193)),"",AVERAGE(Calculations!M192:M193))</f>
        <v/>
      </c>
      <c r="L44" s="124" t="e">
        <f t="shared" si="6"/>
        <v>#DIV/0!</v>
      </c>
      <c r="M44" s="124" t="e">
        <f>STDEV(B44:K44)</f>
        <v>#DIV/0!</v>
      </c>
    </row>
    <row r="45" spans="1:13" ht="15" customHeight="1">
      <c r="A45" s="74" t="s">
        <v>667</v>
      </c>
      <c r="B45" s="113" t="str">
        <f>IF(ISERROR(STDEV(Calculations!D192:D193)),"",STDEV(Calculations!D192:D193))</f>
        <v/>
      </c>
      <c r="C45" s="113" t="str">
        <f>IF(ISERROR(STDEV(Calculations!E192:E193)),"",STDEV(Calculations!E192:E193))</f>
        <v/>
      </c>
      <c r="D45" s="113" t="str">
        <f>IF(ISERROR(STDEV(Calculations!F192:F193)),"",STDEV(Calculations!F192:F193))</f>
        <v/>
      </c>
      <c r="E45" s="113" t="str">
        <f>IF(ISERROR(STDEV(Calculations!G192:G193)),"",STDEV(Calculations!G192:G193))</f>
        <v/>
      </c>
      <c r="F45" s="113" t="str">
        <f>IF(ISERROR(STDEV(Calculations!H192:H193)),"",STDEV(Calculations!H192:H193))</f>
        <v/>
      </c>
      <c r="G45" s="113" t="str">
        <f>IF(ISERROR(STDEV(Calculations!I192:I193)),"",STDEV(Calculations!I192:I193))</f>
        <v/>
      </c>
      <c r="H45" s="113" t="str">
        <f>IF(ISERROR(STDEV(Calculations!J192:J193)),"",STDEV(Calculations!J192:J193))</f>
        <v/>
      </c>
      <c r="I45" s="113" t="str">
        <f>IF(ISERROR(STDEV(Calculations!K192:K193)),"",STDEV(Calculations!K192:K193))</f>
        <v/>
      </c>
      <c r="J45" s="113" t="str">
        <f>IF(ISERROR(STDEV(Calculations!L192:L193)),"",STDEV(Calculations!L192:L193))</f>
        <v/>
      </c>
      <c r="K45" s="113" t="str">
        <f>IF(ISERROR(STDEV(Calculations!M192:M193)),"",STDEV(Calculations!M192:M193))</f>
        <v/>
      </c>
      <c r="L45" s="124" t="e">
        <f t="shared" si="6"/>
        <v>#DIV/0!</v>
      </c>
      <c r="M45" s="124"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4" t="s">
        <v>661</v>
      </c>
      <c r="M47" s="123" t="s">
        <v>662</v>
      </c>
    </row>
    <row r="48" spans="1:13" ht="15" customHeight="1">
      <c r="A48" s="61" t="s">
        <v>663</v>
      </c>
      <c r="B48" s="113" t="str">
        <f>IF(ISERROR(AVERAGE(Calculations!P194:P195)),"",AVERAGE(Calculations!P194:P195))</f>
        <v/>
      </c>
      <c r="C48" s="113" t="str">
        <f>IF(ISERROR(AVERAGE(Calculations!Q194:Q195)),"",AVERAGE(Calculations!Q194:Q195))</f>
        <v/>
      </c>
      <c r="D48" s="113" t="str">
        <f>IF(ISERROR(AVERAGE(Calculations!R194:R195)),"",AVERAGE(Calculations!R194:R195))</f>
        <v/>
      </c>
      <c r="E48" s="113" t="str">
        <f>IF(ISERROR(AVERAGE(Calculations!S194:S195)),"",AVERAGE(Calculations!S194:S195))</f>
        <v/>
      </c>
      <c r="F48" s="113" t="str">
        <f>IF(ISERROR(AVERAGE(Calculations!T194:T195)),"",AVERAGE(Calculations!T194:T195))</f>
        <v/>
      </c>
      <c r="G48" s="113" t="str">
        <f>IF(ISERROR(AVERAGE(Calculations!U194:U195)),"",AVERAGE(Calculations!U194:U195))</f>
        <v/>
      </c>
      <c r="H48" s="113" t="str">
        <f>IF(ISERROR(AVERAGE(Calculations!V194:V195)),"",AVERAGE(Calculations!V194:V195))</f>
        <v/>
      </c>
      <c r="I48" s="113" t="str">
        <f>IF(ISERROR(AVERAGE(Calculations!W194:W195)),"",AVERAGE(Calculations!W194:W195))</f>
        <v/>
      </c>
      <c r="J48" s="113" t="str">
        <f>IF(ISERROR(AVERAGE(Calculations!X194:X195)),"",AVERAGE(Calculations!X194:X195))</f>
        <v/>
      </c>
      <c r="K48" s="113" t="str">
        <f>IF(ISERROR(AVERAGE(Calculations!Y194:Y195)),"",AVERAGE(Calculations!Y194:Y195))</f>
        <v/>
      </c>
      <c r="L48" s="124" t="e">
        <f aca="true" t="shared" si="7" ref="L48:L51">AVERAGE(B48:K48)</f>
        <v>#DIV/0!</v>
      </c>
      <c r="M48" s="124" t="e">
        <f>STDEV(B48:K48)</f>
        <v>#DIV/0!</v>
      </c>
    </row>
    <row r="49" spans="1:13" ht="15" customHeight="1">
      <c r="A49" s="74" t="s">
        <v>664</v>
      </c>
      <c r="B49" s="113" t="str">
        <f>IF(ISERROR(STDEV(Calculations!P194:P195)),"",STDEV(Calculations!P194:P195))</f>
        <v/>
      </c>
      <c r="C49" s="113" t="str">
        <f>IF(ISERROR(STDEV(Calculations!Q194:Q195)),"",STDEV(Calculations!Q194:Q195))</f>
        <v/>
      </c>
      <c r="D49" s="113" t="str">
        <f>IF(ISERROR(STDEV(Calculations!R194:R195)),"",STDEV(Calculations!R194:R195))</f>
        <v/>
      </c>
      <c r="E49" s="113" t="str">
        <f>IF(ISERROR(STDEV(Calculations!S194:S195)),"",STDEV(Calculations!S194:S195))</f>
        <v/>
      </c>
      <c r="F49" s="113" t="str">
        <f>IF(ISERROR(STDEV(Calculations!T194:T195)),"",STDEV(Calculations!T194:T195))</f>
        <v/>
      </c>
      <c r="G49" s="113" t="str">
        <f>IF(ISERROR(STDEV(Calculations!U194:U195)),"",STDEV(Calculations!U194:U195))</f>
        <v/>
      </c>
      <c r="H49" s="113" t="str">
        <f>IF(ISERROR(STDEV(Calculations!V194:V195)),"",STDEV(Calculations!V194:V195))</f>
        <v/>
      </c>
      <c r="I49" s="113" t="str">
        <f>IF(ISERROR(STDEV(Calculations!W194:W195)),"",STDEV(Calculations!W194:W195))</f>
        <v/>
      </c>
      <c r="J49" s="113" t="str">
        <f>IF(ISERROR(STDEV(Calculations!X194:X195)),"",STDEV(Calculations!X194:X195))</f>
        <v/>
      </c>
      <c r="K49" s="113" t="str">
        <f>IF(ISERROR(STDEV(Calculations!Y194:Y195)),"",STDEV(Calculations!Y194:Y195))</f>
        <v/>
      </c>
      <c r="L49" s="124" t="e">
        <f t="shared" si="7"/>
        <v>#DIV/0!</v>
      </c>
      <c r="M49" s="124" t="s">
        <v>665</v>
      </c>
    </row>
    <row r="50" spans="1:13" ht="15" customHeight="1">
      <c r="A50" s="61" t="s">
        <v>666</v>
      </c>
      <c r="B50" s="113" t="str">
        <f>IF(ISERROR(AVERAGE(Calculations!P192:P193)),"",AVERAGE(Calculations!P192:P193))</f>
        <v/>
      </c>
      <c r="C50" s="113" t="str">
        <f>IF(ISERROR(AVERAGE(Calculations!Q192:Q193)),"",AVERAGE(Calculations!Q192:Q193))</f>
        <v/>
      </c>
      <c r="D50" s="113" t="str">
        <f>IF(ISERROR(AVERAGE(Calculations!R192:R193)),"",AVERAGE(Calculations!R192:R193))</f>
        <v/>
      </c>
      <c r="E50" s="113" t="str">
        <f>IF(ISERROR(AVERAGE(Calculations!S192:S193)),"",AVERAGE(Calculations!S192:S193))</f>
        <v/>
      </c>
      <c r="F50" s="113" t="str">
        <f>IF(ISERROR(AVERAGE(Calculations!T192:T193)),"",AVERAGE(Calculations!T192:T193))</f>
        <v/>
      </c>
      <c r="G50" s="113" t="str">
        <f>IF(ISERROR(AVERAGE(Calculations!U192:U193)),"",AVERAGE(Calculations!U192:U193))</f>
        <v/>
      </c>
      <c r="H50" s="113" t="str">
        <f>IF(ISERROR(AVERAGE(Calculations!V192:V193)),"",AVERAGE(Calculations!V192:V193))</f>
        <v/>
      </c>
      <c r="I50" s="113" t="str">
        <f>IF(ISERROR(AVERAGE(Calculations!W192:W193)),"",AVERAGE(Calculations!W192:W193))</f>
        <v/>
      </c>
      <c r="J50" s="113" t="str">
        <f>IF(ISERROR(AVERAGE(Calculations!X192:X193)),"",AVERAGE(Calculations!X192:X193))</f>
        <v/>
      </c>
      <c r="K50" s="113" t="str">
        <f>IF(ISERROR(AVERAGE(Calculations!Y192:Y193)),"",AVERAGE(Calculations!Y192:Y193))</f>
        <v/>
      </c>
      <c r="L50" s="124" t="e">
        <f t="shared" si="7"/>
        <v>#DIV/0!</v>
      </c>
      <c r="M50" s="124" t="e">
        <f>STDEV(B50:K50)</f>
        <v>#DIV/0!</v>
      </c>
    </row>
    <row r="51" spans="1:13" ht="15" customHeight="1">
      <c r="A51" s="74" t="s">
        <v>667</v>
      </c>
      <c r="B51" s="113" t="str">
        <f>IF(ISERROR(STDEV(Calculations!P192:P193)),"",STDEV(Calculations!P192:P193))</f>
        <v/>
      </c>
      <c r="C51" s="113" t="str">
        <f>IF(ISERROR(STDEV(Calculations!Q192:Q193)),"",STDEV(Calculations!Q192:Q193))</f>
        <v/>
      </c>
      <c r="D51" s="113" t="str">
        <f>IF(ISERROR(STDEV(Calculations!R192:R193)),"",STDEV(Calculations!R192:R193))</f>
        <v/>
      </c>
      <c r="E51" s="113" t="str">
        <f>IF(ISERROR(STDEV(Calculations!S192:S193)),"",STDEV(Calculations!S192:S193))</f>
        <v/>
      </c>
      <c r="F51" s="113" t="str">
        <f>IF(ISERROR(STDEV(Calculations!T192:T193)),"",STDEV(Calculations!T192:T193))</f>
        <v/>
      </c>
      <c r="G51" s="113" t="str">
        <f>IF(ISERROR(STDEV(Calculations!U192:U193)),"",STDEV(Calculations!U192:U193))</f>
        <v/>
      </c>
      <c r="H51" s="113" t="str">
        <f>IF(ISERROR(STDEV(Calculations!V192:V193)),"",STDEV(Calculations!V192:V193))</f>
        <v/>
      </c>
      <c r="I51" s="113" t="str">
        <f>IF(ISERROR(STDEV(Calculations!W192:W193)),"",STDEV(Calculations!W192:W193))</f>
        <v/>
      </c>
      <c r="J51" s="113" t="str">
        <f>IF(ISERROR(STDEV(Calculations!X192:X193)),"",STDEV(Calculations!X192:X193))</f>
        <v/>
      </c>
      <c r="K51" s="113" t="str">
        <f>IF(ISERROR(STDEV(Calculations!Y192:Y193)),"",STDEV(Calculations!Y192:Y193))</f>
        <v/>
      </c>
      <c r="L51" s="124" t="e">
        <f t="shared" si="7"/>
        <v>#DIV/0!</v>
      </c>
      <c r="M51" s="124" t="s">
        <v>665</v>
      </c>
    </row>
    <row r="52" spans="1:11" ht="15" customHeight="1">
      <c r="A52" s="112" t="s">
        <v>668</v>
      </c>
      <c r="B52" s="96"/>
      <c r="C52" s="96"/>
      <c r="D52" s="96"/>
      <c r="E52" s="96"/>
      <c r="F52" s="96"/>
      <c r="G52" s="96"/>
      <c r="H52" s="96"/>
      <c r="I52" s="96"/>
      <c r="J52" s="96"/>
      <c r="K52" s="97"/>
    </row>
    <row r="53" spans="1:13" ht="15" customHeight="1">
      <c r="A53" s="61" t="str">
        <f>L1</f>
        <v>Test Sample</v>
      </c>
      <c r="B53" s="61"/>
      <c r="C53" s="61"/>
      <c r="D53" s="61"/>
      <c r="E53" s="61"/>
      <c r="F53" s="61"/>
      <c r="G53" s="61"/>
      <c r="H53" s="61"/>
      <c r="I53" s="61"/>
      <c r="J53" s="61"/>
      <c r="K53" s="61"/>
      <c r="L53" s="125"/>
      <c r="M53" s="125"/>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5"/>
      <c r="M54" s="125"/>
    </row>
    <row r="55" spans="1:13" ht="15" customHeight="1">
      <c r="A55" s="61" t="s">
        <v>669</v>
      </c>
      <c r="B55" s="113" t="str">
        <f>IF(ISERR(B44-B42),"",B44-B42)</f>
        <v/>
      </c>
      <c r="C55" s="113" t="str">
        <f aca="true" t="shared" si="8" ref="C55:K55">IF(ISERR(C44-C42),"",C44-C42)</f>
        <v/>
      </c>
      <c r="D55" s="113" t="str">
        <f t="shared" si="8"/>
        <v/>
      </c>
      <c r="E55" s="113" t="str">
        <f t="shared" si="8"/>
        <v/>
      </c>
      <c r="F55" s="113" t="str">
        <f t="shared" si="8"/>
        <v/>
      </c>
      <c r="G55" s="113" t="str">
        <f t="shared" si="8"/>
        <v/>
      </c>
      <c r="H55" s="113" t="str">
        <f t="shared" si="8"/>
        <v/>
      </c>
      <c r="I55" s="113" t="str">
        <f t="shared" si="8"/>
        <v/>
      </c>
      <c r="J55" s="113" t="str">
        <f t="shared" si="8"/>
        <v/>
      </c>
      <c r="K55" s="113" t="str">
        <f t="shared" si="8"/>
        <v/>
      </c>
      <c r="L55" s="126"/>
      <c r="M55" s="127"/>
    </row>
    <row r="56" spans="1:13" ht="15" customHeight="1">
      <c r="A56" s="74" t="s">
        <v>670</v>
      </c>
      <c r="B56" s="114" t="str">
        <f>IF(B55="","",IF(B55&lt;$D$4,"Pass","FAIL"))</f>
        <v/>
      </c>
      <c r="C56" s="114" t="str">
        <f aca="true" t="shared" si="9" ref="C56:K56">IF(C55="","",IF(C55&lt;$D$4,"Pass","FAIL"))</f>
        <v/>
      </c>
      <c r="D56" s="114" t="str">
        <f t="shared" si="9"/>
        <v/>
      </c>
      <c r="E56" s="114" t="str">
        <f t="shared" si="9"/>
        <v/>
      </c>
      <c r="F56" s="114" t="str">
        <f t="shared" si="9"/>
        <v/>
      </c>
      <c r="G56" s="114" t="str">
        <f t="shared" si="9"/>
        <v/>
      </c>
      <c r="H56" s="114" t="str">
        <f t="shared" si="9"/>
        <v/>
      </c>
      <c r="I56" s="114" t="str">
        <f t="shared" si="9"/>
        <v/>
      </c>
      <c r="J56" s="114" t="str">
        <f t="shared" si="9"/>
        <v/>
      </c>
      <c r="K56" s="114" t="str">
        <f t="shared" si="9"/>
        <v/>
      </c>
      <c r="L56" s="128"/>
      <c r="M56" s="128"/>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3" t="str">
        <f>IF(ISERR(B50-B48),"",B50-B48)</f>
        <v/>
      </c>
      <c r="C59" s="113" t="str">
        <f aca="true" t="shared" si="10" ref="C59:K59">IF(ISERR(C50-C48),"",C50-C48)</f>
        <v/>
      </c>
      <c r="D59" s="113" t="str">
        <f t="shared" si="10"/>
        <v/>
      </c>
      <c r="E59" s="113" t="str">
        <f t="shared" si="10"/>
        <v/>
      </c>
      <c r="F59" s="113" t="str">
        <f t="shared" si="10"/>
        <v/>
      </c>
      <c r="G59" s="113" t="str">
        <f t="shared" si="10"/>
        <v/>
      </c>
      <c r="H59" s="113" t="str">
        <f t="shared" si="10"/>
        <v/>
      </c>
      <c r="I59" s="113" t="str">
        <f t="shared" si="10"/>
        <v/>
      </c>
      <c r="J59" s="113" t="str">
        <f t="shared" si="10"/>
        <v/>
      </c>
      <c r="K59" s="113" t="str">
        <f t="shared" si="10"/>
        <v/>
      </c>
    </row>
    <row r="60" spans="1:11" ht="15" customHeight="1">
      <c r="A60" s="74" t="s">
        <v>670</v>
      </c>
      <c r="B60" s="114" t="str">
        <f>IF(B59="","",IF(B59&lt;$D$4,"Pass","FAIL"))</f>
        <v/>
      </c>
      <c r="C60" s="114" t="str">
        <f aca="true" t="shared" si="11" ref="C60:K60">IF(C59="","",IF(C59&lt;$D$4,"Pass","FAIL"))</f>
        <v/>
      </c>
      <c r="D60" s="114" t="str">
        <f t="shared" si="11"/>
        <v/>
      </c>
      <c r="E60" s="114" t="str">
        <f t="shared" si="11"/>
        <v/>
      </c>
      <c r="F60" s="114" t="str">
        <f t="shared" si="11"/>
        <v/>
      </c>
      <c r="G60" s="114" t="str">
        <f t="shared" si="11"/>
        <v/>
      </c>
      <c r="H60" s="114" t="str">
        <f t="shared" si="11"/>
        <v/>
      </c>
      <c r="I60" s="114" t="str">
        <f t="shared" si="11"/>
        <v/>
      </c>
      <c r="J60" s="114" t="str">
        <f t="shared" si="11"/>
        <v/>
      </c>
      <c r="K60" s="114" t="str">
        <f t="shared" si="11"/>
        <v/>
      </c>
    </row>
    <row r="61" spans="1:11" ht="15" customHeight="1">
      <c r="A61" s="115" t="s">
        <v>671</v>
      </c>
      <c r="B61" s="116"/>
      <c r="C61" s="116"/>
      <c r="D61" s="116"/>
      <c r="E61" s="116"/>
      <c r="F61" s="116"/>
      <c r="G61" s="116"/>
      <c r="H61" s="116"/>
      <c r="I61" s="116"/>
      <c r="J61" s="116"/>
      <c r="K61" s="116"/>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7" t="str">
        <f>IF(ISERROR(STDEV(Calculations!D184:D185)),"",STDEV(Calculations!D184:D185))</f>
        <v/>
      </c>
      <c r="C64" s="117" t="str">
        <f>IF(ISERROR(STDEV(Calculations!E184:E185)),"",STDEV(Calculations!E184:E185))</f>
        <v/>
      </c>
      <c r="D64" s="117" t="str">
        <f>IF(ISERROR(STDEV(Calculations!F184:F185)),"",STDEV(Calculations!F184:F185))</f>
        <v/>
      </c>
      <c r="E64" s="117" t="str">
        <f>IF(ISERROR(STDEV(Calculations!G184:G185)),"",STDEV(Calculations!G184:G185))</f>
        <v/>
      </c>
      <c r="F64" s="117" t="str">
        <f>IF(ISERROR(STDEV(Calculations!H184:H185)),"",STDEV(Calculations!H184:H185))</f>
        <v/>
      </c>
      <c r="G64" s="117" t="str">
        <f>IF(ISERROR(STDEV(Calculations!I184:I185)),"",STDEV(Calculations!I184:I185))</f>
        <v/>
      </c>
      <c r="H64" s="117" t="str">
        <f>IF(ISERROR(STDEV(Calculations!J184:J185)),"",STDEV(Calculations!J184:J185))</f>
        <v/>
      </c>
      <c r="I64" s="117" t="str">
        <f>IF(ISERROR(STDEV(Calculations!K184:K185)),"",STDEV(Calculations!K184:K185))</f>
        <v/>
      </c>
      <c r="J64" s="117" t="str">
        <f>IF(ISERROR(STDEV(Calculations!L184:L185)),"",STDEV(Calculations!L184:L185))</f>
        <v/>
      </c>
      <c r="K64" s="117" t="str">
        <f>IF(ISERROR(STDEV(Calculations!M184:M185)),"",STDEV(Calculations!M184:M185))</f>
        <v/>
      </c>
    </row>
    <row r="65" spans="1:11" ht="15" customHeight="1">
      <c r="A65" s="74" t="s">
        <v>673</v>
      </c>
      <c r="B65" s="118" t="str">
        <f>IF(B64="","",IF(OR(B64&lt;&gt;0,Calculations!D184&lt;&gt;35,Calculations!D185&lt;&gt;35),"No","Pass"))</f>
        <v/>
      </c>
      <c r="C65" s="118" t="str">
        <f>IF(C64="","",IF(OR(C64&lt;&gt;0,Calculations!E184&lt;&gt;35,Calculations!E185&lt;&gt;35),"No","Pass"))</f>
        <v/>
      </c>
      <c r="D65" s="118" t="str">
        <f>IF(D64="","",IF(OR(D64&lt;&gt;0,Calculations!F184&lt;&gt;35,Calculations!F185&lt;&gt;35),"No","Pass"))</f>
        <v/>
      </c>
      <c r="E65" s="118" t="str">
        <f>IF(E64="","",IF(OR(E64&lt;&gt;0,Calculations!G184&lt;&gt;35,Calculations!G185&lt;&gt;35),"No","Pass"))</f>
        <v/>
      </c>
      <c r="F65" s="118" t="str">
        <f>IF(F64="","",IF(OR(F64&lt;&gt;0,Calculations!H184&lt;&gt;35,Calculations!H185&lt;&gt;35),"No","Pass"))</f>
        <v/>
      </c>
      <c r="G65" s="118" t="str">
        <f>IF(G64="","",IF(OR(G64&lt;&gt;0,Calculations!I184&lt;&gt;35,Calculations!I185&lt;&gt;35),"No","Pass"))</f>
        <v/>
      </c>
      <c r="H65" s="118" t="str">
        <f>IF(H64="","",IF(OR(H64&lt;&gt;0,Calculations!J184&lt;&gt;35,Calculations!J185&lt;&gt;35),"No","Pass"))</f>
        <v/>
      </c>
      <c r="I65" s="118" t="str">
        <f>IF(I64="","",IF(OR(I64&lt;&gt;0,Calculations!K184&lt;&gt;35,Calculations!K185&lt;&gt;35),"No","Pass"))</f>
        <v/>
      </c>
      <c r="J65" s="118" t="str">
        <f>IF(J64="","",IF(OR(J64&lt;&gt;0,Calculations!L184&lt;&gt;35,Calculations!L185&lt;&gt;35),"No","Pass"))</f>
        <v/>
      </c>
      <c r="K65" s="118"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7" t="str">
        <f>IF(ISERROR(STDEV(Calculations!P184:P185)),"",STDEV(Calculations!P184:P185))</f>
        <v/>
      </c>
      <c r="C68" s="117" t="str">
        <f>IF(ISERROR(STDEV(Calculations!Q184:Q185)),"",STDEV(Calculations!Q184:Q185))</f>
        <v/>
      </c>
      <c r="D68" s="117" t="str">
        <f>IF(ISERROR(STDEV(Calculations!R184:R185)),"",STDEV(Calculations!R184:R185))</f>
        <v/>
      </c>
      <c r="E68" s="117" t="str">
        <f>IF(ISERROR(STDEV(Calculations!S184:S185)),"",STDEV(Calculations!S184:S185))</f>
        <v/>
      </c>
      <c r="F68" s="117" t="str">
        <f>IF(ISERROR(STDEV(Calculations!T184:T185)),"",STDEV(Calculations!T184:T185))</f>
        <v/>
      </c>
      <c r="G68" s="117" t="str">
        <f>IF(ISERROR(STDEV(Calculations!U184:U185)),"",STDEV(Calculations!U184:U185))</f>
        <v/>
      </c>
      <c r="H68" s="117" t="str">
        <f>IF(ISERROR(STDEV(Calculations!V184:V185)),"",STDEV(Calculations!V184:V185))</f>
        <v/>
      </c>
      <c r="I68" s="117" t="str">
        <f>IF(ISERROR(STDEV(Calculations!W184:W185)),"",STDEV(Calculations!W184:W185))</f>
        <v/>
      </c>
      <c r="J68" s="117" t="str">
        <f>IF(ISERROR(STDEV(Calculations!X184:X185)),"",STDEV(Calculations!X184:X185))</f>
        <v/>
      </c>
      <c r="K68" s="117" t="str">
        <f>IF(ISERROR(STDEV(Calculations!Y184:Y185)),"",STDEV(Calculations!Y184:Y185))</f>
        <v/>
      </c>
    </row>
    <row r="69" spans="1:11" ht="15" customHeight="1">
      <c r="A69" s="74" t="s">
        <v>673</v>
      </c>
      <c r="B69" s="118" t="str">
        <f>IF(B32="","",IF(OR(B68&lt;&gt;0,Calculations!P184&lt;&gt;35,Calculations!P185&lt;&gt;35),"No","Pass"))</f>
        <v/>
      </c>
      <c r="C69" s="118" t="str">
        <f>IF(C32="","",IF(OR(C68&lt;&gt;0,Calculations!Q184&lt;&gt;35,Calculations!Q185&lt;&gt;35),"No","Pass"))</f>
        <v/>
      </c>
      <c r="D69" s="118" t="str">
        <f>IF(D32="","",IF(OR(D68&lt;&gt;0,Calculations!R184&lt;&gt;35,Calculations!R185&lt;&gt;35),"No","Pass"))</f>
        <v/>
      </c>
      <c r="E69" s="118" t="str">
        <f>IF(E32="","",IF(OR(E68&lt;&gt;0,Calculations!S184&lt;&gt;35,Calculations!S185&lt;&gt;35),"No","Pass"))</f>
        <v/>
      </c>
      <c r="F69" s="118" t="str">
        <f>IF(F32="","",IF(OR(F68&lt;&gt;0,Calculations!T184&lt;&gt;35,Calculations!T185&lt;&gt;35),"No","Pass"))</f>
        <v/>
      </c>
      <c r="G69" s="118" t="str">
        <f>IF(G32="","",IF(OR(G68&lt;&gt;0,Calculations!U184&lt;&gt;35,Calculations!U185&lt;&gt;35),"No","Pass"))</f>
        <v/>
      </c>
      <c r="H69" s="118" t="str">
        <f>IF(H32="","",IF(OR(H68&lt;&gt;0,Calculations!V184&lt;&gt;35,Calculations!V185&lt;&gt;35),"No","Pass"))</f>
        <v/>
      </c>
      <c r="I69" s="118" t="str">
        <f>IF(I32="","",IF(OR(I68&lt;&gt;0,Calculations!W184&lt;&gt;35,Calculations!W185&lt;&gt;35),"No","Pass"))</f>
        <v/>
      </c>
      <c r="J69" s="118" t="str">
        <f>IF(J32="","",IF(OR(J68&lt;&gt;0,Calculations!X184&lt;&gt;35,Calculations!X185&lt;&gt;35),"No","Pass"))</f>
        <v/>
      </c>
      <c r="K69" s="118"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0"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1" t="s">
        <v>674</v>
      </c>
      <c r="E1" s="82"/>
      <c r="F1" s="81" t="s">
        <v>675</v>
      </c>
      <c r="G1" s="82"/>
      <c r="H1" s="74" t="s">
        <v>676</v>
      </c>
      <c r="I1" s="74" t="s">
        <v>677</v>
      </c>
      <c r="J1" s="74" t="s">
        <v>678</v>
      </c>
      <c r="K1" s="72" t="s">
        <v>679</v>
      </c>
    </row>
    <row r="2" spans="1:11" ht="29.25" customHeight="1">
      <c r="A2" s="61"/>
      <c r="B2" s="83"/>
      <c r="C2" s="73"/>
      <c r="D2" s="74" t="str">
        <f>F2</f>
        <v>Test Sample</v>
      </c>
      <c r="E2" s="74" t="str">
        <f>G2</f>
        <v>Control Sample</v>
      </c>
      <c r="F2" s="84" t="s">
        <v>680</v>
      </c>
      <c r="G2" s="84" t="s">
        <v>681</v>
      </c>
      <c r="H2" s="74" t="str">
        <f>D2&amp;" /"&amp;E2</f>
        <v>Test Sample /Control Sample</v>
      </c>
      <c r="I2" s="74" t="s">
        <v>682</v>
      </c>
      <c r="J2" s="74" t="str">
        <f>D2&amp;" /"&amp;E2</f>
        <v>Test Sample /Control Sample</v>
      </c>
      <c r="K2" s="89"/>
    </row>
    <row r="3" spans="1:11" ht="12.75" customHeight="1">
      <c r="A3" s="63" t="s">
        <v>8</v>
      </c>
      <c r="B3" s="85" t="str">
        <f>'Gene Table'!D3</f>
        <v>NM_000546</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NM_000594</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NM_000410</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NM_000572</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NM_000576</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NM_000015</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NM_006297</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NM_000660</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NM_019077</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NM_000773</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NM_000499</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BC008403</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NM_000600</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NM_004994</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NM_002392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NM_001562</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NM_000690</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NM_000120</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NM_001963</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NM_000662</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NM_004628</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NM_000636</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NM_001033886</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NM_053056</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NM_002422</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NM_002421</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NM_000044</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NM_000882</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NM_000577</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NM_005228</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NM_000754</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NM_021027</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NM_001254</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NM_001008540</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NM_001025366</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NM_001071</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NM_020529</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NM_003998</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NM_000250</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NM_004530</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NM_004985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NM_000589</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NM_000618</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NM_000629</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NM_000849</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NM_000400</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NM_000102</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NM_000106</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NM_000769</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NM_000104</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NM_001037631</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NM_000579</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NM_002542</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NM_000123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NM_006892</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NM_000903</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NM_001033</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NM_001300</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NM_001076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NM_004360</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NM_014805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NM_014779</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NM_004356</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NM_014707</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NM_001778</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NM_004832</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NM_005191</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NM_004810</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NM_130785</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NM_004720</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NM_001037334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NM_005443</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NM_005679</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NM_001759</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NM_003939</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NM_003883</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NM_032562</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NM_032019</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NM_001013836</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NM_005436</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NM_001742</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NM_001954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NM_005432</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NM_000376</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4"/>
      <c r="B100" s="93" t="str">
        <f>'Gene Table'!D100</f>
        <v>NM_001074</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4"/>
      <c r="B101" s="93" t="str">
        <f>'Gene Table'!D101</f>
        <v>NM_000716</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4"/>
      <c r="B102" s="93" t="str">
        <f>'Gene Table'!D102</f>
        <v>NM_007118</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4"/>
      <c r="B103" s="93" t="str">
        <f>'Gene Table'!D103</f>
        <v>NM_004620</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4"/>
      <c r="B104" s="93" t="str">
        <f>'Gene Table'!D104</f>
        <v>NM_003273</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4"/>
      <c r="B105" s="93" t="str">
        <f>'Gene Table'!D105</f>
        <v>NM_001042454</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4"/>
      <c r="B106" s="93" t="str">
        <f>'Gene Table'!D106</f>
        <v>NM_005652</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4"/>
      <c r="B107" s="93" t="str">
        <f>'Gene Table'!D107</f>
        <v>NM_003218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4"/>
      <c r="B108" s="93" t="str">
        <f>'Gene Table'!D108</f>
        <v>NM_003150</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4"/>
      <c r="B109" s="93" t="str">
        <f>'Gene Table'!D109</f>
        <v>NM_007315</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4"/>
      <c r="B110" s="93" t="str">
        <f>'Gene Table'!D110</f>
        <v>NM_004333</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4"/>
      <c r="B111" s="93" t="str">
        <f>'Gene Table'!D111</f>
        <v>NM_004599</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4"/>
      <c r="B112" s="93" t="str">
        <f>'Gene Table'!D112</f>
        <v>NM_005989</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4"/>
      <c r="B113" s="93" t="str">
        <f>'Gene Table'!D113</f>
        <v>NM_003118</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4"/>
      <c r="B114" s="93" t="str">
        <f>'Gene Table'!D114</f>
        <v>NM_003113</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4"/>
      <c r="B115" s="93" t="str">
        <f>'Gene Table'!D115</f>
        <v>NM_003062</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4"/>
      <c r="B116" s="93" t="str">
        <f>'Gene Table'!D116</f>
        <v>NM_022743</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4"/>
      <c r="B117" s="93" t="str">
        <f>'Gene Table'!D117</f>
        <v>NM_001035511</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4"/>
      <c r="B118" s="93" t="str">
        <f>'Gene Table'!D118</f>
        <v>NM_002985</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4"/>
      <c r="B119" s="93" t="str">
        <f>'Gene Table'!D119</f>
        <v>NM_002982</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4"/>
      <c r="B120" s="93" t="str">
        <f>'Gene Table'!D120</f>
        <v>NM_005622</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4"/>
      <c r="B121" s="93" t="str">
        <f>'Gene Table'!D121</f>
        <v>NM_012421</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4"/>
      <c r="B122" s="93" t="str">
        <f>'Gene Table'!D122</f>
        <v>NM_002914</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4"/>
      <c r="B123" s="93" t="str">
        <f>'Gene Table'!D123</f>
        <v>NM_000657</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4"/>
      <c r="B124" s="93" t="str">
        <f>'Gene Table'!D124</f>
        <v>NM_000321</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4"/>
      <c r="B125" s="93" t="str">
        <f>'Gene Table'!D125</f>
        <v>NM_134424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4"/>
      <c r="B126" s="93" t="str">
        <f>'Gene Table'!D126</f>
        <v>NM_000963</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4"/>
      <c r="B127" s="93" t="str">
        <f>'Gene Table'!D127</f>
        <v>NM_000264</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4"/>
      <c r="B128" s="93" t="str">
        <f>'Gene Table'!D128</f>
        <v>NM_002800</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4"/>
      <c r="B129" s="93" t="str">
        <f>'Gene Table'!D129</f>
        <v>NM_000313</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4"/>
      <c r="B130" s="93" t="str">
        <f>'Gene Table'!D130</f>
        <v>NM_006259</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4"/>
      <c r="B131" s="93" t="str">
        <f>'Gene Table'!D131</f>
        <v>NM_017589</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4"/>
      <c r="B132" s="93" t="str">
        <f>'Gene Table'!D132</f>
        <v>NM_019093</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4"/>
      <c r="B133" s="93" t="str">
        <f>'Gene Table'!D133</f>
        <v>NM_007120</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4"/>
      <c r="B134" s="93" t="str">
        <f>'Gene Table'!D134</f>
        <v>NM_205862</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4"/>
      <c r="B135" s="93" t="str">
        <f>'Gene Table'!D135</f>
        <v>NM_019075</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4"/>
      <c r="B136" s="93" t="str">
        <f>'Gene Table'!D136</f>
        <v>NM_000940</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4"/>
      <c r="B137" s="93" t="str">
        <f>'Gene Table'!D137</f>
        <v>NM_005035</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4"/>
      <c r="B138" s="93" t="str">
        <f>'Gene Table'!D138</f>
        <v>NM_001018111</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4"/>
      <c r="B139" s="93" t="str">
        <f>'Gene Table'!D139</f>
        <v>NM_000301</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4"/>
      <c r="B140" s="93" t="str">
        <f>'Gene Table'!D140</f>
        <v>NM_002661</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4"/>
      <c r="B141" s="93" t="str">
        <f>'Gene Table'!D141</f>
        <v>NM_000298</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4"/>
      <c r="B142" s="93" t="str">
        <f>'Gene Table'!D142</f>
        <v>NM_000295</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4"/>
      <c r="B143" s="93" t="str">
        <f>'Gene Table'!D143</f>
        <v>NM_000927</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4"/>
      <c r="B144" s="93" t="str">
        <f>'Gene Table'!D144</f>
        <v>NM_002631</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4"/>
      <c r="B145" s="93" t="str">
        <f>'Gene Table'!D145</f>
        <v>NM_002575</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4"/>
      <c r="B146" s="93" t="str">
        <f>'Gene Table'!D146</f>
        <v>NM_000602</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4"/>
      <c r="B147" s="93" t="str">
        <f>'Gene Table'!D147</f>
        <v>NM_000625</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4"/>
      <c r="B148" s="93" t="str">
        <f>'Gene Table'!D148</f>
        <v>NM_001077493</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4"/>
      <c r="B149" s="93" t="str">
        <f>'Gene Table'!D149</f>
        <v>NM_002467</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4"/>
      <c r="B150" s="93" t="str">
        <f>'Gene Table'!D150</f>
        <v>NM_002462</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4"/>
      <c r="B151" s="93" t="str">
        <f>'Gene Table'!D151</f>
        <v>NM_002454</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4"/>
      <c r="B152" s="93" t="str">
        <f>'Gene Table'!D152</f>
        <v>NM_005952</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4"/>
      <c r="B153" s="93" t="str">
        <f>'Gene Table'!D153</f>
        <v>NM_000251</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4"/>
      <c r="B154" s="93" t="str">
        <f>'Gene Table'!D154</f>
        <v>NM_019899</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4"/>
      <c r="B155" s="93" t="str">
        <f>'Gene Table'!D155</f>
        <v>NM_002426</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4"/>
      <c r="B156" s="93" t="str">
        <f>'Gene Table'!D156</f>
        <v>NM_002424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4"/>
      <c r="B157" s="93" t="str">
        <f>'Gene Table'!D157</f>
        <v>NM_000249</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4"/>
      <c r="B158" s="93" t="str">
        <f>'Gene Table'!D158</f>
        <v>NM_000246</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4"/>
      <c r="B159" s="93" t="str">
        <f>'Gene Table'!D159</f>
        <v>NM_000428</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4"/>
      <c r="B160" s="93" t="str">
        <f>'Gene Table'!D160</f>
        <v>NM_000236</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4"/>
      <c r="B161" s="93" t="str">
        <f>'Gene Table'!D161</f>
        <v>NM_000222</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4"/>
      <c r="B162" s="93" t="str">
        <f>'Gene Table'!D162</f>
        <v>NM_013289</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4"/>
      <c r="B163" s="93" t="str">
        <f>'Gene Table'!D163</f>
        <v>NM_012313</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4"/>
      <c r="B164" s="93" t="str">
        <f>'Gene Table'!D164</f>
        <v>NM_002255</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4"/>
      <c r="B165" s="93" t="str">
        <f>'Gene Table'!D165</f>
        <v>NM_015868</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4"/>
      <c r="B166" s="93" t="str">
        <f>'Gene Table'!D166</f>
        <v>NM_014218</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4"/>
      <c r="B167" s="93" t="str">
        <f>'Gene Table'!D167</f>
        <v>NM_002253</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4"/>
      <c r="B168" s="93" t="str">
        <f>'Gene Table'!D168</f>
        <v>NM_002239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4"/>
      <c r="B169" s="93" t="str">
        <f>'Gene Table'!D169</f>
        <v>NM_002227</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4"/>
      <c r="B170" s="93" t="str">
        <f>'Gene Table'!D170</f>
        <v>NM_002210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4"/>
      <c r="B171" s="93" t="str">
        <f>'Gene Table'!D171</f>
        <v>NM_002207</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4"/>
      <c r="B172" s="93" t="str">
        <f>'Gene Table'!D172</f>
        <v>NM_000207</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4"/>
      <c r="B173" s="93" t="str">
        <f>'Gene Table'!D173</f>
        <v>NM_001565</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4"/>
      <c r="B174" s="93" t="str">
        <f>'Gene Table'!D174</f>
        <v>NM_005536</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4"/>
      <c r="B175" s="93" t="str">
        <f>'Gene Table'!D175</f>
        <v>NM_005535</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4"/>
      <c r="B176" s="93" t="str">
        <f>'Gene Table'!D176</f>
        <v>NM_000584</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4"/>
      <c r="B177" s="93" t="str">
        <f>'Gene Table'!D177</f>
        <v>NM_000639</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4"/>
      <c r="B178" s="93" t="str">
        <f>'Gene Table'!D178</f>
        <v>NM_000878</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4"/>
      <c r="B179" s="93" t="str">
        <f>'Gene Table'!D179</f>
        <v>NM_000586</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4"/>
      <c r="B180" s="93" t="str">
        <f>'Gene Table'!D180</f>
        <v>NM_000575</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4"/>
      <c r="B181" s="93" t="str">
        <f>'Gene Table'!D181</f>
        <v>NM_002178</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4"/>
      <c r="B182" s="93" t="str">
        <f>'Gene Table'!D182</f>
        <v>NM_000598</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4"/>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4"/>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4"/>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4"/>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4"/>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4"/>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4"/>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4"/>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4"/>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4"/>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4"/>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4"/>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6" customWidth="1"/>
    <col min="16" max="16384" width="9.140625" style="76" customWidth="1"/>
  </cols>
  <sheetData>
    <row r="1" spans="1:8" ht="15" customHeight="1">
      <c r="A1" s="77" t="s">
        <v>683</v>
      </c>
      <c r="B1" s="78" t="s">
        <v>684</v>
      </c>
      <c r="C1" s="78" t="s">
        <v>685</v>
      </c>
      <c r="D1" s="78" t="s">
        <v>686</v>
      </c>
      <c r="E1" s="78" t="s">
        <v>687</v>
      </c>
      <c r="F1" s="78" t="s">
        <v>688</v>
      </c>
      <c r="G1" s="78" t="s">
        <v>689</v>
      </c>
      <c r="H1" s="78" t="s">
        <v>690</v>
      </c>
    </row>
    <row r="2" spans="1:8" ht="15" customHeight="1">
      <c r="A2" s="79">
        <v>1</v>
      </c>
      <c r="B2" s="80" t="e">
        <f>Results!H3</f>
        <v>#DIV/0!</v>
      </c>
      <c r="C2" s="80" t="e">
        <f>Results!H15</f>
        <v>#DIV/0!</v>
      </c>
      <c r="D2" s="80" t="e">
        <f>Results!H27</f>
        <v>#DIV/0!</v>
      </c>
      <c r="E2" s="80" t="e">
        <f>Results!H39</f>
        <v>#DIV/0!</v>
      </c>
      <c r="F2" s="80" t="e">
        <f>Results!H51</f>
        <v>#DIV/0!</v>
      </c>
      <c r="G2" s="80" t="e">
        <f>Results!H63</f>
        <v>#DIV/0!</v>
      </c>
      <c r="H2" s="80" t="e">
        <f>Results!H75</f>
        <v>#DIV/0!</v>
      </c>
    </row>
    <row r="3" spans="1:8" ht="15" customHeight="1">
      <c r="A3" s="79">
        <v>2</v>
      </c>
      <c r="B3" s="80" t="e">
        <f>Results!H4</f>
        <v>#DIV/0!</v>
      </c>
      <c r="C3" s="80" t="e">
        <f>Results!H16</f>
        <v>#DIV/0!</v>
      </c>
      <c r="D3" s="80" t="e">
        <f>Results!H28</f>
        <v>#DIV/0!</v>
      </c>
      <c r="E3" s="80" t="e">
        <f>Results!H40</f>
        <v>#DIV/0!</v>
      </c>
      <c r="F3" s="80" t="e">
        <f>Results!H52</f>
        <v>#DIV/0!</v>
      </c>
      <c r="G3" s="80" t="e">
        <f>Results!H64</f>
        <v>#DIV/0!</v>
      </c>
      <c r="H3" s="80" t="e">
        <f>Results!H76</f>
        <v>#DIV/0!</v>
      </c>
    </row>
    <row r="4" spans="1:8" ht="15" customHeight="1">
      <c r="A4" s="79">
        <v>3</v>
      </c>
      <c r="B4" s="80" t="e">
        <f>Results!H5</f>
        <v>#DIV/0!</v>
      </c>
      <c r="C4" s="80" t="e">
        <f>Results!H17</f>
        <v>#DIV/0!</v>
      </c>
      <c r="D4" s="80" t="e">
        <f>Results!H29</f>
        <v>#DIV/0!</v>
      </c>
      <c r="E4" s="80" t="e">
        <f>Results!H41</f>
        <v>#DIV/0!</v>
      </c>
      <c r="F4" s="80" t="e">
        <f>Results!H53</f>
        <v>#DIV/0!</v>
      </c>
      <c r="G4" s="80" t="e">
        <f>Results!H65</f>
        <v>#DIV/0!</v>
      </c>
      <c r="H4" s="80" t="e">
        <f>Results!H77</f>
        <v>#DIV/0!</v>
      </c>
    </row>
    <row r="5" spans="1:8" ht="15" customHeight="1">
      <c r="A5" s="79">
        <v>4</v>
      </c>
      <c r="B5" s="80" t="e">
        <f>Results!H6</f>
        <v>#DIV/0!</v>
      </c>
      <c r="C5" s="80" t="e">
        <f>Results!H18</f>
        <v>#DIV/0!</v>
      </c>
      <c r="D5" s="80" t="e">
        <f>Results!H30</f>
        <v>#DIV/0!</v>
      </c>
      <c r="E5" s="80" t="e">
        <f>Results!H42</f>
        <v>#DIV/0!</v>
      </c>
      <c r="F5" s="80" t="e">
        <f>Results!H54</f>
        <v>#DIV/0!</v>
      </c>
      <c r="G5" s="80" t="e">
        <f>Results!H66</f>
        <v>#DIV/0!</v>
      </c>
      <c r="H5" s="80" t="e">
        <f>Results!H78</f>
        <v>#DIV/0!</v>
      </c>
    </row>
    <row r="6" spans="1:8" ht="15" customHeight="1">
      <c r="A6" s="79">
        <v>5</v>
      </c>
      <c r="B6" s="80" t="e">
        <f>Results!H7</f>
        <v>#DIV/0!</v>
      </c>
      <c r="C6" s="80" t="e">
        <f>Results!H19</f>
        <v>#DIV/0!</v>
      </c>
      <c r="D6" s="80" t="e">
        <f>Results!H31</f>
        <v>#DIV/0!</v>
      </c>
      <c r="E6" s="80" t="e">
        <f>Results!H43</f>
        <v>#DIV/0!</v>
      </c>
      <c r="F6" s="80" t="e">
        <f>Results!H55</f>
        <v>#DIV/0!</v>
      </c>
      <c r="G6" s="80" t="e">
        <f>Results!H67</f>
        <v>#DIV/0!</v>
      </c>
      <c r="H6" s="80" t="e">
        <f>Results!H79</f>
        <v>#DIV/0!</v>
      </c>
    </row>
    <row r="7" spans="1:8" ht="15" customHeight="1">
      <c r="A7" s="79">
        <v>6</v>
      </c>
      <c r="B7" s="80" t="e">
        <f>Results!H8</f>
        <v>#DIV/0!</v>
      </c>
      <c r="C7" s="80" t="e">
        <f>Results!H20</f>
        <v>#DIV/0!</v>
      </c>
      <c r="D7" s="80" t="e">
        <f>Results!H32</f>
        <v>#DIV/0!</v>
      </c>
      <c r="E7" s="80" t="e">
        <f>Results!H44</f>
        <v>#DIV/0!</v>
      </c>
      <c r="F7" s="80" t="e">
        <f>Results!H56</f>
        <v>#DIV/0!</v>
      </c>
      <c r="G7" s="80" t="e">
        <f>Results!H68</f>
        <v>#DIV/0!</v>
      </c>
      <c r="H7" s="80" t="e">
        <f>Results!H80</f>
        <v>#DIV/0!</v>
      </c>
    </row>
    <row r="8" spans="1:8" ht="15" customHeight="1">
      <c r="A8" s="79">
        <v>7</v>
      </c>
      <c r="B8" s="80" t="e">
        <f>Results!H9</f>
        <v>#DIV/0!</v>
      </c>
      <c r="C8" s="80" t="e">
        <f>Results!H21</f>
        <v>#DIV/0!</v>
      </c>
      <c r="D8" s="80" t="e">
        <f>Results!H33</f>
        <v>#DIV/0!</v>
      </c>
      <c r="E8" s="80" t="e">
        <f>Results!H45</f>
        <v>#DIV/0!</v>
      </c>
      <c r="F8" s="80" t="e">
        <f>Results!H57</f>
        <v>#DIV/0!</v>
      </c>
      <c r="G8" s="80" t="e">
        <f>Results!H69</f>
        <v>#DIV/0!</v>
      </c>
      <c r="H8" s="80" t="e">
        <f>Results!H81</f>
        <v>#DIV/0!</v>
      </c>
    </row>
    <row r="9" spans="1:8" ht="15" customHeight="1">
      <c r="A9" s="79">
        <v>8</v>
      </c>
      <c r="B9" s="80" t="e">
        <f>Results!H10</f>
        <v>#DIV/0!</v>
      </c>
      <c r="C9" s="80" t="e">
        <f>Results!H22</f>
        <v>#DIV/0!</v>
      </c>
      <c r="D9" s="80" t="e">
        <f>Results!H34</f>
        <v>#DIV/0!</v>
      </c>
      <c r="E9" s="80" t="e">
        <f>Results!H46</f>
        <v>#DIV/0!</v>
      </c>
      <c r="F9" s="80" t="e">
        <f>Results!H58</f>
        <v>#DIV/0!</v>
      </c>
      <c r="G9" s="80" t="e">
        <f>Results!H70</f>
        <v>#DIV/0!</v>
      </c>
      <c r="H9" s="80" t="e">
        <f>Results!H82</f>
        <v>#DIV/0!</v>
      </c>
    </row>
    <row r="10" spans="1:8" ht="15" customHeight="1">
      <c r="A10" s="79">
        <v>9</v>
      </c>
      <c r="B10" s="80" t="e">
        <f>Results!H11</f>
        <v>#DIV/0!</v>
      </c>
      <c r="C10" s="80" t="e">
        <f>Results!H23</f>
        <v>#DIV/0!</v>
      </c>
      <c r="D10" s="80" t="e">
        <f>Results!H35</f>
        <v>#DIV/0!</v>
      </c>
      <c r="E10" s="80" t="e">
        <f>Results!H47</f>
        <v>#DIV/0!</v>
      </c>
      <c r="F10" s="80" t="e">
        <f>Results!H59</f>
        <v>#DIV/0!</v>
      </c>
      <c r="G10" s="80" t="e">
        <f>Results!H71</f>
        <v>#DIV/0!</v>
      </c>
      <c r="H10" s="80" t="e">
        <f>Results!H83</f>
        <v>#DIV/0!</v>
      </c>
    </row>
    <row r="11" spans="1:8" ht="15" customHeight="1">
      <c r="A11" s="79">
        <v>10</v>
      </c>
      <c r="B11" s="80" t="e">
        <f>Results!H12</f>
        <v>#DIV/0!</v>
      </c>
      <c r="C11" s="80" t="e">
        <f>Results!H24</f>
        <v>#DIV/0!</v>
      </c>
      <c r="D11" s="80" t="e">
        <f>Results!H36</f>
        <v>#DIV/0!</v>
      </c>
      <c r="E11" s="80" t="e">
        <f>Results!H48</f>
        <v>#DIV/0!</v>
      </c>
      <c r="F11" s="80" t="e">
        <f>Results!H60</f>
        <v>#DIV/0!</v>
      </c>
      <c r="G11" s="80" t="e">
        <f>Results!H72</f>
        <v>#DIV/0!</v>
      </c>
      <c r="H11" s="80" t="e">
        <f>Results!H84</f>
        <v>#DIV/0!</v>
      </c>
    </row>
    <row r="12" spans="1:8" ht="15" customHeight="1">
      <c r="A12" s="79">
        <v>11</v>
      </c>
      <c r="B12" s="80" t="e">
        <f>Results!H13</f>
        <v>#DIV/0!</v>
      </c>
      <c r="C12" s="80" t="e">
        <f>Results!H25</f>
        <v>#DIV/0!</v>
      </c>
      <c r="D12" s="80" t="e">
        <f>Results!H37</f>
        <v>#DIV/0!</v>
      </c>
      <c r="E12" s="80" t="e">
        <f>Results!H49</f>
        <v>#DIV/0!</v>
      </c>
      <c r="F12" s="80" t="e">
        <f>Results!H61</f>
        <v>#DIV/0!</v>
      </c>
      <c r="G12" s="80" t="e">
        <f>Results!H73</f>
        <v>#DIV/0!</v>
      </c>
      <c r="H12" s="80" t="e">
        <f>Results!H85</f>
        <v>#DIV/0!</v>
      </c>
    </row>
    <row r="13" spans="1:8" ht="15" customHeight="1">
      <c r="A13" s="79">
        <v>12</v>
      </c>
      <c r="B13" s="80" t="e">
        <f>Results!H14</f>
        <v>#DIV/0!</v>
      </c>
      <c r="C13" s="80" t="e">
        <f>Results!H26</f>
        <v>#DIV/0!</v>
      </c>
      <c r="D13" s="80" t="e">
        <f>Results!H38</f>
        <v>#DIV/0!</v>
      </c>
      <c r="E13" s="80" t="e">
        <f>Results!H50</f>
        <v>#DIV/0!</v>
      </c>
      <c r="F13" s="80" t="e">
        <f>Results!H62</f>
        <v>#DIV/0!</v>
      </c>
      <c r="G13" s="80" t="e">
        <f>Results!H74</f>
        <v>#DIV/0!</v>
      </c>
      <c r="H13" s="80" t="e">
        <f>Results!H86</f>
        <v>#DIV/0!</v>
      </c>
    </row>
    <row r="14" spans="1:8" ht="15" customHeight="1">
      <c r="A14" s="79">
        <v>1</v>
      </c>
      <c r="B14" s="80" t="e">
        <f>Results!H99</f>
        <v>#DIV/0!</v>
      </c>
      <c r="C14" s="80" t="e">
        <f>Results!H111</f>
        <v>#DIV/0!</v>
      </c>
      <c r="D14" s="80" t="e">
        <f>Results!H123</f>
        <v>#DIV/0!</v>
      </c>
      <c r="E14" s="80" t="e">
        <f>Results!H135</f>
        <v>#DIV/0!</v>
      </c>
      <c r="F14" s="80" t="e">
        <f>Results!H147</f>
        <v>#DIV/0!</v>
      </c>
      <c r="G14" s="80" t="e">
        <f>Results!H159</f>
        <v>#DIV/0!</v>
      </c>
      <c r="H14" s="80" t="e">
        <f>Results!H171</f>
        <v>#DIV/0!</v>
      </c>
    </row>
    <row r="15" spans="1:8" ht="15" customHeight="1">
      <c r="A15" s="79">
        <v>2</v>
      </c>
      <c r="B15" s="80" t="e">
        <f>Results!H100</f>
        <v>#DIV/0!</v>
      </c>
      <c r="C15" s="80" t="e">
        <f>Results!H112</f>
        <v>#DIV/0!</v>
      </c>
      <c r="D15" s="80" t="e">
        <f>Results!H124</f>
        <v>#DIV/0!</v>
      </c>
      <c r="E15" s="80" t="e">
        <f>Results!H136</f>
        <v>#DIV/0!</v>
      </c>
      <c r="F15" s="80" t="e">
        <f>Results!H148</f>
        <v>#DIV/0!</v>
      </c>
      <c r="G15" s="80" t="e">
        <f>Results!H160</f>
        <v>#DIV/0!</v>
      </c>
      <c r="H15" s="80" t="e">
        <f>Results!H172</f>
        <v>#DIV/0!</v>
      </c>
    </row>
    <row r="16" spans="1:8" ht="15" customHeight="1">
      <c r="A16" s="79">
        <v>3</v>
      </c>
      <c r="B16" s="80" t="e">
        <f>Results!H101</f>
        <v>#DIV/0!</v>
      </c>
      <c r="C16" s="80" t="e">
        <f>Results!H113</f>
        <v>#DIV/0!</v>
      </c>
      <c r="D16" s="80" t="e">
        <f>Results!H125</f>
        <v>#DIV/0!</v>
      </c>
      <c r="E16" s="80" t="e">
        <f>Results!H137</f>
        <v>#DIV/0!</v>
      </c>
      <c r="F16" s="80" t="e">
        <f>Results!H149</f>
        <v>#DIV/0!</v>
      </c>
      <c r="G16" s="80" t="e">
        <f>Results!H161</f>
        <v>#DIV/0!</v>
      </c>
      <c r="H16" s="80" t="e">
        <f>Results!H173</f>
        <v>#DIV/0!</v>
      </c>
    </row>
    <row r="17" spans="1:8" ht="15" customHeight="1">
      <c r="A17" s="79">
        <v>4</v>
      </c>
      <c r="B17" s="80" t="e">
        <f>Results!H102</f>
        <v>#DIV/0!</v>
      </c>
      <c r="C17" s="80" t="e">
        <f>Results!H114</f>
        <v>#DIV/0!</v>
      </c>
      <c r="D17" s="80" t="e">
        <f>Results!H126</f>
        <v>#DIV/0!</v>
      </c>
      <c r="E17" s="80" t="e">
        <f>Results!H138</f>
        <v>#DIV/0!</v>
      </c>
      <c r="F17" s="80" t="e">
        <f>Results!H150</f>
        <v>#DIV/0!</v>
      </c>
      <c r="G17" s="80" t="e">
        <f>Results!H162</f>
        <v>#DIV/0!</v>
      </c>
      <c r="H17" s="80" t="e">
        <f>Results!H174</f>
        <v>#DIV/0!</v>
      </c>
    </row>
    <row r="18" spans="1:8" ht="15" customHeight="1">
      <c r="A18" s="79">
        <v>5</v>
      </c>
      <c r="B18" s="80" t="e">
        <f>Results!H103</f>
        <v>#DIV/0!</v>
      </c>
      <c r="C18" s="80" t="e">
        <f>Results!H115</f>
        <v>#DIV/0!</v>
      </c>
      <c r="D18" s="80" t="e">
        <f>Results!H127</f>
        <v>#DIV/0!</v>
      </c>
      <c r="E18" s="80" t="e">
        <f>Results!H139</f>
        <v>#DIV/0!</v>
      </c>
      <c r="F18" s="80" t="e">
        <f>Results!H151</f>
        <v>#DIV/0!</v>
      </c>
      <c r="G18" s="80" t="e">
        <f>Results!H163</f>
        <v>#DIV/0!</v>
      </c>
      <c r="H18" s="80" t="e">
        <f>Results!H175</f>
        <v>#DIV/0!</v>
      </c>
    </row>
    <row r="19" spans="1:8" ht="15" customHeight="1">
      <c r="A19" s="79">
        <v>6</v>
      </c>
      <c r="B19" s="80" t="e">
        <f>Results!H104</f>
        <v>#DIV/0!</v>
      </c>
      <c r="C19" s="80" t="e">
        <f>Results!H116</f>
        <v>#DIV/0!</v>
      </c>
      <c r="D19" s="80" t="e">
        <f>Results!H128</f>
        <v>#DIV/0!</v>
      </c>
      <c r="E19" s="80" t="e">
        <f>Results!H140</f>
        <v>#DIV/0!</v>
      </c>
      <c r="F19" s="80" t="e">
        <f>Results!H152</f>
        <v>#DIV/0!</v>
      </c>
      <c r="G19" s="80" t="e">
        <f>Results!H164</f>
        <v>#DIV/0!</v>
      </c>
      <c r="H19" s="80" t="e">
        <f>Results!H176</f>
        <v>#DIV/0!</v>
      </c>
    </row>
    <row r="20" spans="1:8" ht="15" customHeight="1">
      <c r="A20" s="79">
        <v>7</v>
      </c>
      <c r="B20" s="80" t="e">
        <f>Results!H105</f>
        <v>#DIV/0!</v>
      </c>
      <c r="C20" s="80" t="e">
        <f>Results!H117</f>
        <v>#DIV/0!</v>
      </c>
      <c r="D20" s="80" t="e">
        <f>Results!H129</f>
        <v>#DIV/0!</v>
      </c>
      <c r="E20" s="80" t="e">
        <f>Results!H141</f>
        <v>#DIV/0!</v>
      </c>
      <c r="F20" s="80" t="e">
        <f>Results!H153</f>
        <v>#DIV/0!</v>
      </c>
      <c r="G20" s="80" t="e">
        <f>Results!H165</f>
        <v>#DIV/0!</v>
      </c>
      <c r="H20" s="80" t="e">
        <f>Results!H177</f>
        <v>#DIV/0!</v>
      </c>
    </row>
    <row r="21" spans="1:8" ht="15" customHeight="1">
      <c r="A21" s="79">
        <v>8</v>
      </c>
      <c r="B21" s="80" t="e">
        <f>Results!H106</f>
        <v>#DIV/0!</v>
      </c>
      <c r="C21" s="80" t="e">
        <f>Results!H118</f>
        <v>#DIV/0!</v>
      </c>
      <c r="D21" s="80" t="e">
        <f>Results!H130</f>
        <v>#DIV/0!</v>
      </c>
      <c r="E21" s="80" t="e">
        <f>Results!H142</f>
        <v>#DIV/0!</v>
      </c>
      <c r="F21" s="80" t="e">
        <f>Results!H154</f>
        <v>#DIV/0!</v>
      </c>
      <c r="G21" s="80" t="e">
        <f>Results!H166</f>
        <v>#DIV/0!</v>
      </c>
      <c r="H21" s="80" t="e">
        <f>Results!H178</f>
        <v>#DIV/0!</v>
      </c>
    </row>
    <row r="22" spans="1:8" ht="15" customHeight="1">
      <c r="A22" s="79">
        <v>9</v>
      </c>
      <c r="B22" s="80" t="e">
        <f>Results!H107</f>
        <v>#DIV/0!</v>
      </c>
      <c r="C22" s="80" t="e">
        <f>Results!H119</f>
        <v>#DIV/0!</v>
      </c>
      <c r="D22" s="80" t="e">
        <f>Results!H131</f>
        <v>#DIV/0!</v>
      </c>
      <c r="E22" s="80" t="e">
        <f>Results!H143</f>
        <v>#DIV/0!</v>
      </c>
      <c r="F22" s="80" t="e">
        <f>Results!H155</f>
        <v>#DIV/0!</v>
      </c>
      <c r="G22" s="80" t="e">
        <f>Results!H167</f>
        <v>#DIV/0!</v>
      </c>
      <c r="H22" s="80" t="e">
        <f>Results!H179</f>
        <v>#DIV/0!</v>
      </c>
    </row>
    <row r="23" spans="1:8" ht="15" customHeight="1">
      <c r="A23" s="79">
        <v>10</v>
      </c>
      <c r="B23" s="80" t="e">
        <f>Results!H108</f>
        <v>#DIV/0!</v>
      </c>
      <c r="C23" s="80" t="e">
        <f>Results!H120</f>
        <v>#DIV/0!</v>
      </c>
      <c r="D23" s="80" t="e">
        <f>Results!H132</f>
        <v>#DIV/0!</v>
      </c>
      <c r="E23" s="80" t="e">
        <f>Results!H144</f>
        <v>#DIV/0!</v>
      </c>
      <c r="F23" s="80" t="e">
        <f>Results!H156</f>
        <v>#DIV/0!</v>
      </c>
      <c r="G23" s="80" t="e">
        <f>Results!H168</f>
        <v>#DIV/0!</v>
      </c>
      <c r="H23" s="80" t="e">
        <f>Results!H180</f>
        <v>#DIV/0!</v>
      </c>
    </row>
    <row r="24" spans="1:8" ht="15" customHeight="1">
      <c r="A24" s="79">
        <v>11</v>
      </c>
      <c r="B24" s="80" t="e">
        <f>Results!H109</f>
        <v>#DIV/0!</v>
      </c>
      <c r="C24" s="80" t="e">
        <f>Results!H121</f>
        <v>#DIV/0!</v>
      </c>
      <c r="D24" s="80" t="e">
        <f>Results!H133</f>
        <v>#DIV/0!</v>
      </c>
      <c r="E24" s="80" t="e">
        <f>Results!H145</f>
        <v>#DIV/0!</v>
      </c>
      <c r="F24" s="80" t="e">
        <f>Results!H157</f>
        <v>#DIV/0!</v>
      </c>
      <c r="G24" s="80" t="e">
        <f>Results!H169</f>
        <v>#DIV/0!</v>
      </c>
      <c r="H24" s="80" t="e">
        <f>Results!H181</f>
        <v>#DIV/0!</v>
      </c>
    </row>
    <row r="25" spans="1:8" ht="15" customHeight="1">
      <c r="A25" s="79">
        <v>12</v>
      </c>
      <c r="B25" s="80" t="e">
        <f>Results!H110</f>
        <v>#DIV/0!</v>
      </c>
      <c r="C25" s="80" t="e">
        <f>Results!H122</f>
        <v>#DIV/0!</v>
      </c>
      <c r="D25" s="80" t="e">
        <f>Results!H134</f>
        <v>#DIV/0!</v>
      </c>
      <c r="E25" s="80" t="e">
        <f>Results!H146</f>
        <v>#DIV/0!</v>
      </c>
      <c r="F25" s="80" t="e">
        <f>Results!H158</f>
        <v>#DIV/0!</v>
      </c>
      <c r="G25" s="80" t="e">
        <f>Results!H170</f>
        <v>#DIV/0!</v>
      </c>
      <c r="H25" s="80"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